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xml" ContentType="application/vnd.openxmlformats-officedocument.drawing+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styles.xml" ContentType="application/vnd.openxmlformats-officedocument.spreadsheetml.styles+xml"/>
  <Override PartName="/xl/externalLinks/externalLink3.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3.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ENOVO\Documents\MINISTERIO\2022\INFORMES\ESTADO SISTEMA CONTROL INTERNO\"/>
    </mc:Choice>
  </mc:AlternateContent>
  <bookViews>
    <workbookView xWindow="0" yWindow="0" windowWidth="20400" windowHeight="735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1" l="1"/>
  <c r="G33" i="1"/>
  <c r="E33" i="1"/>
  <c r="O31" i="1"/>
  <c r="G31" i="1"/>
  <c r="E31" i="1"/>
  <c r="G29" i="1"/>
  <c r="O29" i="1" s="1"/>
  <c r="E29" i="1"/>
  <c r="G27" i="1"/>
  <c r="O27" i="1" s="1"/>
  <c r="E27" i="1"/>
  <c r="G25" i="1"/>
  <c r="O25" i="1" s="1"/>
  <c r="E25" i="1"/>
  <c r="M7" i="1"/>
</calcChain>
</file>

<file path=xl/sharedStrings.xml><?xml version="1.0" encoding="utf-8"?>
<sst xmlns="http://schemas.openxmlformats.org/spreadsheetml/2006/main" count="37" uniqueCount="36">
  <si>
    <t>Nombre de la Entidad:</t>
  </si>
  <si>
    <t>MINISTERIO DE CULTURA</t>
  </si>
  <si>
    <t>Periodo Evaluado:</t>
  </si>
  <si>
    <t>SEGUNDO SEMESTRE 2021</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</si>
  <si>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</si>
  <si>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</si>
  <si>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</si>
  <si>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</si>
  <si>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Se requiere fortalecer el tema de la formulación, seguimiento y evaluación de  la eficacia de los controles de los riesgos y los procesos.  La evaluación del entorno de la entidad para la formulación de a planeación y determinar el contexto estratégico.  fortalecer la medidas para asegurar la gestión del conocimiento y la preparación con el retiro de las personas del Ministerio. </t>
  </si>
  <si>
    <t>¿Es efectivo el sistema de control interno para los objetivos evaluados? (Si/No) (Justifique su respuesta):</t>
  </si>
  <si>
    <t>Si</t>
  </si>
  <si>
    <t xml:space="preserve">Se evidencia un fortalecimiento en las politicas de MIPG, las areas se han comprometido y la oficina Asesora de Planeación a acompañado el plan de implementación de MIPG subsanando las situaciones que requieren de correcciones o refuerzo.  Se evidencia el Apoyo de la Alta Dirección y el aumento en la frecuencia de reuniones de los Comités.   </t>
  </si>
  <si>
    <t>La entidad cuenta dentro de su Sistema de Control Interno, con una institucionalidad (Líneas de defensa)  que le permita la toma de decisiones frente al control (Si/No) (Justifique su respuesta):</t>
  </si>
  <si>
    <t>En general los demas aspectos estan funcionando adecuadamente y el  rol de las lineas estrategica, segunda y tercera se adelanta de manera adeucada.  Se evidencia compromiso de la primera liea con el seguimiento y evaluación de la gestión.  El sistema de Control Interno se ha foralecido como lo evidencia la evaluacón del segundo semestre 2021.</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</si>
  <si>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</si>
  <si>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</si>
  <si>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</si>
  <si>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</si>
  <si>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</si>
  <si>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</si>
  <si>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</si>
  <si>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</si>
  <si>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En general el Ambiente de control se fortaleció y se han venido desarrollando actividades con el fin de involucrar y comprometer a los servidores en las actividades del Ministerio. No obstante, es necesario trabajar los temas relacionados con los conflictos de interes, los temas de integridad y MIPG en la Alta Dirección.  Asi como, el tema de retiro de la entidad, que aunque presenta avances requiere fortalecer las estrategias relacionadas con gestión del Conocimiento.</t>
  </si>
  <si>
    <t xml:space="preserve">Se evidencia que el Ministerio ha cumplido con las politicas de Talento Humano establecidas en el decreto 1083 de 2015 y ha realizado actividades dirigidas a fortalecer la integridad en los servidores públicos, el conflicto de interes y la salud ocupacional.  Cuenta con un Plan Estrategico de Talento Humana aprobado que se esta ejecutando.  Es necesario fortalecer los aspectos relacionados con el retiro de personal y la participación de los servidores en las encuestas que se realizan para formular los planes de capacotación y bienestar, entre otros. </t>
  </si>
  <si>
    <t>Evaluación de riesgos</t>
  </si>
  <si>
    <t xml:space="preserve">Fotalecer la identificación de los riesgos, y el seguimiento y medición a los controles.  La politica de riesgos aprobada en el mes de diciembre va a fortalecer la administración del riesgos en el Ministerio.  Es importante la Planeación teniendo en cuenta los riesgos.  como lo establece Función Pública. </t>
  </si>
  <si>
    <t xml:space="preserve">Sistema de Control interno tiene identificados los riesgos de gestión, de corrupción y los asociados a la cuarentena.  Tiene implementados los controlee y las lineas de defensa de primera y segunda realizan los seguimientos a los planes de mejoramiento de acuerdo a la politica de Administración del riesgo vigente.  Se requiere incluir en el seguimiento a los controles las evidencias de su ejecución. Asi mismo documentar el riego en la planeación institucional. </t>
  </si>
  <si>
    <t>Actividades de control</t>
  </si>
  <si>
    <t>Los seguimientos realizados por todas las lineas de defensa han fortalecido el sistema de Control oinerno, la realización de los comités y el respaldo de la Alta Dirección.</t>
  </si>
  <si>
    <t>El Ministerio de Cultura cuenta con herramientas tecnológicas,  SIG  e Isolución, para realizar el seguimiento al plan de acción, el plan de adquisiciones, entre otros planes.  Estas herramientas facilitan  a la primera y segunda linea realizar el reporte y el seguimeinto al cumplimiento de las metas y objetivos. En las reuniones de Comité Directivo se hace seguimiento a la ejecucuón presupuestal.  La información obtenida es base para toma de decisiones.</t>
  </si>
  <si>
    <t>Información y comunicación</t>
  </si>
  <si>
    <t xml:space="preserve">Producto de las auditorias internas y de los seguimientos se han fortalecido y actualizados los procesos de divulgación y prensa, sistemas y Gestión Documenta. </t>
  </si>
  <si>
    <t xml:space="preserve">Actualmente el Ministerio cuenta con varios instrumentos para facilitar la comunicación interna y externa; no obstante se han desarrollado acciones de mejora en los aspectos que presentan debilidades.  Se esta realizando una actualización de la página web con la participación de todas las dependencias que presentan allí, su información.  La TRD esta actualizada, se desarrollo un plan de contingencia con aquellas areas que tenian atrasadas sus transferencias documentales o que por razón de la cuarentena se desactualizaron los archivos.  El boton de transparencia se encuentra actualizado y cuenta con un responsable. </t>
  </si>
  <si>
    <t xml:space="preserve">Monitoreo </t>
  </si>
  <si>
    <t xml:space="preserve">El respaldo de la Alta Dirección al Sistema de Control interno,  la formulación de Planes de mejoramiento y la adopción e implmentación de las politicas adoptadas durante la vigencia 2021 han fortalecido el sistema de control interno. </t>
  </si>
  <si>
    <t xml:space="preserve">Se cuenta con la matriz de aseguramiento que tiene identificado los aspectos mas relevantes para seguimeitno de la segunda linea de defensa.  La tercera linea de defensa, contempla los riesgos en las auditorias y ha presentado los informes a la linea estrategica para la toma de decisiones. Se vienen desarrollando los planes de mejoramiento y se tienen en cuenta los hallazgos de la Contraloria dentro de las auditorias. Es necesario aumentar la perioricidad y los seguimientos de los Comités de Gestión y Desempeño Institucional y de Coordinación Institucional de Control Interno para fortalecer los controles y el compromiso de la primera linea de defensa en el seguimiento  y evaluación de las políticas de MIPG y Control Interno.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</si>
</sst>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19"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8"/>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b/>
      <sz val="16"/>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6">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2"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2" fillId="2" borderId="0" xfId="0" applyNumberFormat="1" applyFont="1" applyFill="1" applyBorder="1" applyAlignment="1">
      <alignment horizontal="center"/>
    </xf>
    <xf numFmtId="0" fontId="3" fillId="2" borderId="0" xfId="0" applyFont="1" applyFill="1" applyBorder="1" applyAlignment="1">
      <alignment vertical="center"/>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Border="1" applyAlignment="1">
      <alignment horizontal="center" vertical="center"/>
    </xf>
    <xf numFmtId="0" fontId="7" fillId="2" borderId="0" xfId="0" applyFont="1" applyFill="1" applyBorder="1"/>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4" fillId="2" borderId="0"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0" xfId="0" applyFont="1" applyFill="1" applyBorder="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wrapText="1"/>
      <protection locked="0"/>
    </xf>
    <xf numFmtId="49" fontId="11" fillId="2" borderId="23" xfId="0" applyNumberFormat="1" applyFont="1" applyFill="1" applyBorder="1" applyAlignment="1" applyProtection="1">
      <alignment horizontal="center" vertical="top" wrapText="1"/>
      <protection locked="0"/>
    </xf>
    <xf numFmtId="49" fontId="0" fillId="2" borderId="24" xfId="0" applyNumberFormat="1" applyFill="1" applyBorder="1" applyAlignment="1" applyProtection="1">
      <alignment horizontal="center" vertical="top" wrapText="1"/>
      <protection locked="0"/>
    </xf>
    <xf numFmtId="49" fontId="0" fillId="2" borderId="25" xfId="0" applyNumberFormat="1" applyFill="1" applyBorder="1" applyAlignment="1" applyProtection="1">
      <alignment horizontal="center" vertical="top" wrapText="1"/>
      <protection locked="0"/>
    </xf>
    <xf numFmtId="49" fontId="0" fillId="2" borderId="0" xfId="0" applyNumberFormat="1" applyFill="1" applyBorder="1" applyAlignment="1">
      <alignment horizontal="left" vertical="top" wrapText="1"/>
    </xf>
    <xf numFmtId="49" fontId="11" fillId="2" borderId="24" xfId="0" applyNumberFormat="1" applyFont="1" applyFill="1" applyBorder="1" applyAlignment="1" applyProtection="1">
      <alignment horizontal="center" vertical="top" wrapText="1"/>
      <protection locked="0"/>
    </xf>
    <xf numFmtId="49" fontId="11" fillId="2" borderId="25" xfId="0" applyNumberFormat="1" applyFont="1" applyFill="1" applyBorder="1" applyAlignment="1" applyProtection="1">
      <alignment horizontal="center" vertical="top" wrapText="1"/>
      <protection locked="0"/>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2" fillId="2" borderId="0" xfId="0" applyFont="1" applyFill="1" applyBorder="1" applyAlignment="1">
      <alignment wrapText="1"/>
    </xf>
    <xf numFmtId="0" fontId="4" fillId="4" borderId="2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5" fillId="2" borderId="0" xfId="0" applyFont="1" applyFill="1" applyAlignment="1">
      <alignment wrapText="1"/>
    </xf>
    <xf numFmtId="0" fontId="11" fillId="0" borderId="0" xfId="0" applyFont="1" applyBorder="1" applyAlignment="1">
      <alignment horizontal="center" wrapText="1"/>
    </xf>
    <xf numFmtId="0" fontId="0" fillId="0" borderId="0" xfId="0" applyBorder="1"/>
    <xf numFmtId="0" fontId="0" fillId="0" borderId="30" xfId="0" applyBorder="1"/>
    <xf numFmtId="0" fontId="4" fillId="5" borderId="6" xfId="0" applyFont="1" applyFill="1" applyBorder="1" applyAlignment="1">
      <alignment horizontal="center" vertical="center" wrapText="1"/>
    </xf>
    <xf numFmtId="0" fontId="13" fillId="0" borderId="0" xfId="0" applyFont="1" applyFill="1" applyBorder="1" applyAlignment="1">
      <alignment vertical="center"/>
    </xf>
    <xf numFmtId="0" fontId="8" fillId="0" borderId="6" xfId="0" applyFont="1" applyFill="1" applyBorder="1" applyAlignment="1" applyProtection="1">
      <alignment horizontal="center" vertical="center"/>
      <protection hidden="1"/>
    </xf>
    <xf numFmtId="9" fontId="8" fillId="0" borderId="0" xfId="0" applyNumberFormat="1" applyFont="1" applyFill="1" applyBorder="1" applyAlignment="1">
      <alignment vertical="center"/>
    </xf>
    <xf numFmtId="9" fontId="16" fillId="6" borderId="6" xfId="0" applyNumberFormat="1" applyFont="1" applyFill="1" applyBorder="1" applyAlignment="1" applyProtection="1">
      <alignment horizontal="center" vertical="center"/>
      <protection hidden="1"/>
    </xf>
    <xf numFmtId="0" fontId="8" fillId="0" borderId="31" xfId="0" applyFont="1" applyFill="1" applyBorder="1" applyAlignment="1" applyProtection="1">
      <alignment vertical="center" wrapText="1"/>
      <protection locked="0"/>
    </xf>
    <xf numFmtId="0" fontId="8" fillId="0" borderId="0" xfId="0" applyFont="1" applyFill="1" applyBorder="1" applyAlignment="1">
      <alignment vertical="center"/>
    </xf>
    <xf numFmtId="9" fontId="16" fillId="6" borderId="6" xfId="0" applyNumberFormat="1" applyFont="1" applyFill="1" applyBorder="1" applyAlignment="1" applyProtection="1">
      <alignment horizontal="center" vertical="center"/>
      <protection locked="0"/>
    </xf>
    <xf numFmtId="0" fontId="8" fillId="0" borderId="11" xfId="0" applyFont="1" applyFill="1" applyBorder="1" applyAlignment="1">
      <alignment vertical="center"/>
    </xf>
    <xf numFmtId="0" fontId="8" fillId="0" borderId="11" xfId="0" applyFont="1" applyFill="1" applyBorder="1" applyAlignment="1" applyProtection="1">
      <alignment horizontal="left" vertical="center" wrapText="1"/>
      <protection locked="0"/>
    </xf>
    <xf numFmtId="0" fontId="8" fillId="0" borderId="0" xfId="0" applyFont="1" applyFill="1" applyBorder="1" applyAlignment="1">
      <alignment horizontal="left" vertical="center"/>
    </xf>
    <xf numFmtId="9" fontId="8" fillId="0" borderId="6" xfId="0" applyNumberFormat="1" applyFont="1" applyFill="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2" borderId="0" xfId="0" applyFont="1" applyFill="1" applyBorder="1" applyAlignment="1">
      <alignment vertical="center"/>
    </xf>
    <xf numFmtId="0" fontId="8" fillId="2" borderId="0" xfId="0" applyFont="1" applyFill="1" applyBorder="1" applyAlignment="1">
      <alignment horizontal="left" vertical="center"/>
    </xf>
    <xf numFmtId="0" fontId="17" fillId="2" borderId="0" xfId="0" applyFont="1" applyFill="1" applyBorder="1" applyAlignment="1">
      <alignment vertical="center"/>
    </xf>
    <xf numFmtId="0" fontId="18" fillId="2" borderId="0" xfId="0" applyFont="1" applyFill="1" applyBorder="1"/>
    <xf numFmtId="0" fontId="0" fillId="2" borderId="32" xfId="0" applyFill="1" applyBorder="1"/>
    <xf numFmtId="0" fontId="0" fillId="2" borderId="33" xfId="0" applyFill="1" applyBorder="1"/>
    <xf numFmtId="0" fontId="0" fillId="2" borderId="34"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customXml" Target="../customXml/item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informe-sci-parametrizado-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0.9375</v>
          </cell>
        </row>
        <row r="26">
          <cell r="N26">
            <v>0.94117647058823528</v>
          </cell>
        </row>
        <row r="43">
          <cell r="N43">
            <v>1</v>
          </cell>
        </row>
        <row r="55">
          <cell r="N55">
            <v>1</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A28" zoomScale="60" zoomScaleNormal="60" workbookViewId="0">
      <selection activeCell="F19" sqref="F19:M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8"/>
      <c r="H3" s="8"/>
      <c r="I3" s="8"/>
      <c r="J3" s="8"/>
      <c r="K3" s="8"/>
      <c r="L3" s="8"/>
      <c r="M3" s="8"/>
      <c r="N3" s="9"/>
      <c r="O3" s="9"/>
      <c r="P3" s="10"/>
    </row>
    <row r="4" spans="2:16" ht="18" customHeight="1" x14ac:dyDescent="0.3">
      <c r="B4" s="5"/>
      <c r="C4" s="6"/>
      <c r="D4" s="6"/>
      <c r="E4" s="11"/>
      <c r="F4" s="8"/>
      <c r="G4" s="8"/>
      <c r="H4" s="8"/>
      <c r="I4" s="8"/>
      <c r="J4" s="8"/>
      <c r="K4" s="8"/>
      <c r="L4" s="8"/>
      <c r="M4" s="8"/>
      <c r="N4" s="9"/>
      <c r="O4" s="9"/>
      <c r="P4" s="10"/>
    </row>
    <row r="5" spans="2:16" ht="41.25" customHeight="1" x14ac:dyDescent="0.3">
      <c r="B5" s="5"/>
      <c r="C5" s="6"/>
      <c r="D5" s="6"/>
      <c r="E5" s="12" t="s">
        <v>2</v>
      </c>
      <c r="F5" s="13" t="s">
        <v>3</v>
      </c>
      <c r="G5" s="14"/>
      <c r="H5" s="14"/>
      <c r="I5" s="14"/>
      <c r="J5" s="14"/>
      <c r="K5" s="14"/>
      <c r="L5" s="14"/>
      <c r="M5" s="15"/>
      <c r="N5" s="16"/>
      <c r="O5" s="16"/>
      <c r="P5" s="10"/>
    </row>
    <row r="6" spans="2:16" ht="18" customHeight="1" thickBot="1" x14ac:dyDescent="0.35">
      <c r="B6" s="5"/>
      <c r="C6" s="6"/>
      <c r="D6" s="6"/>
      <c r="E6" s="17"/>
      <c r="F6" s="16"/>
      <c r="G6" s="16"/>
      <c r="H6" s="16"/>
      <c r="I6" s="16"/>
      <c r="J6" s="16"/>
      <c r="K6" s="16"/>
      <c r="L6" s="16"/>
      <c r="M6" s="6"/>
      <c r="N6" s="6"/>
      <c r="O6" s="6"/>
      <c r="P6" s="10"/>
    </row>
    <row r="7" spans="2:16" ht="93" customHeight="1" thickBot="1" x14ac:dyDescent="0.25">
      <c r="B7" s="5"/>
      <c r="C7" s="6"/>
      <c r="D7" s="6"/>
      <c r="E7" s="6"/>
      <c r="F7" s="6"/>
      <c r="G7" s="6"/>
      <c r="H7" s="6"/>
      <c r="I7" s="18" t="s">
        <v>4</v>
      </c>
      <c r="J7" s="19"/>
      <c r="K7" s="20"/>
      <c r="L7" s="6"/>
      <c r="M7" s="21">
        <f>+AVERAGE(G25,G27,G29,G31,G33)</f>
        <v>0.97573529411764715</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
      <c r="B9" s="5"/>
      <c r="C9" s="6"/>
      <c r="D9" s="6"/>
      <c r="E9" s="6"/>
      <c r="F9" s="6"/>
      <c r="G9" s="6"/>
      <c r="H9" s="6"/>
      <c r="I9" s="6"/>
      <c r="J9" s="6"/>
      <c r="K9" s="6"/>
      <c r="L9" s="6"/>
      <c r="M9" s="6"/>
      <c r="N9" s="6"/>
      <c r="O9" s="6"/>
      <c r="P9" s="10"/>
    </row>
    <row r="10" spans="2:16" x14ac:dyDescent="0.2">
      <c r="B10" s="5"/>
      <c r="C10" s="6"/>
      <c r="D10" s="6"/>
      <c r="E10" s="6"/>
      <c r="F10" s="6"/>
      <c r="G10" s="6"/>
      <c r="H10" s="6"/>
      <c r="I10" s="6"/>
      <c r="J10" s="6"/>
      <c r="K10" s="6"/>
      <c r="L10" s="6"/>
      <c r="M10" s="6"/>
      <c r="N10" s="6"/>
      <c r="O10" s="6"/>
      <c r="P10" s="10"/>
    </row>
    <row r="11" spans="2:16" x14ac:dyDescent="0.2">
      <c r="B11" s="5"/>
      <c r="C11" s="6"/>
      <c r="D11" s="6"/>
      <c r="E11" s="6"/>
      <c r="F11" s="6"/>
      <c r="G11" s="6"/>
      <c r="H11" s="6"/>
      <c r="I11" s="6"/>
      <c r="J11" s="6"/>
      <c r="K11" s="6"/>
      <c r="L11" s="6"/>
      <c r="M11" s="6"/>
      <c r="N11" s="6"/>
      <c r="O11" s="6"/>
      <c r="P11" s="10"/>
    </row>
    <row r="12" spans="2:16" x14ac:dyDescent="0.2">
      <c r="B12" s="5"/>
      <c r="C12" s="6"/>
      <c r="D12" s="6"/>
      <c r="E12" s="6"/>
      <c r="F12" s="6"/>
      <c r="G12" s="6"/>
      <c r="H12" s="6"/>
      <c r="I12" s="6"/>
      <c r="J12" s="6"/>
      <c r="K12" s="6"/>
      <c r="L12" s="6"/>
      <c r="M12" s="6"/>
      <c r="N12" s="6"/>
      <c r="O12" s="6"/>
      <c r="P12" s="10"/>
    </row>
    <row r="13" spans="2:16" x14ac:dyDescent="0.2">
      <c r="B13" s="5"/>
      <c r="C13" s="6"/>
      <c r="D13" s="6"/>
      <c r="E13" s="6"/>
      <c r="F13" s="6"/>
      <c r="G13" s="6"/>
      <c r="H13" s="6"/>
      <c r="I13" s="6"/>
      <c r="J13" s="6"/>
      <c r="K13" s="6"/>
      <c r="L13" s="6"/>
      <c r="M13" s="6"/>
      <c r="N13" s="6"/>
      <c r="O13" s="6"/>
      <c r="P13" s="10"/>
    </row>
    <row r="14" spans="2:16" x14ac:dyDescent="0.2">
      <c r="B14" s="5"/>
      <c r="C14" s="6"/>
      <c r="D14" s="6"/>
      <c r="E14" s="6"/>
      <c r="F14" s="6"/>
      <c r="G14" s="6"/>
      <c r="H14" s="6"/>
      <c r="I14" s="6"/>
      <c r="J14" s="6"/>
      <c r="K14" s="6"/>
      <c r="L14" s="6"/>
      <c r="M14" s="6"/>
      <c r="N14" s="6"/>
      <c r="O14" s="6"/>
      <c r="P14" s="10"/>
    </row>
    <row r="15" spans="2:16" x14ac:dyDescent="0.2">
      <c r="B15" s="5"/>
      <c r="C15" s="6"/>
      <c r="D15" s="6"/>
      <c r="E15" s="6"/>
      <c r="F15" s="6"/>
      <c r="G15" s="6"/>
      <c r="H15" s="6"/>
      <c r="I15" s="6"/>
      <c r="J15" s="6"/>
      <c r="K15" s="6"/>
      <c r="L15" s="6"/>
      <c r="M15" s="6"/>
      <c r="N15" s="6"/>
      <c r="O15" s="6"/>
      <c r="P15" s="10"/>
    </row>
    <row r="16" spans="2:16" x14ac:dyDescent="0.2">
      <c r="B16" s="5"/>
      <c r="C16" s="6"/>
      <c r="D16" s="6"/>
      <c r="E16" s="6"/>
      <c r="F16" s="6"/>
      <c r="G16" s="6"/>
      <c r="H16" s="6"/>
      <c r="I16" s="6"/>
      <c r="J16" s="6"/>
      <c r="K16" s="6"/>
      <c r="L16" s="6"/>
      <c r="M16" s="6"/>
      <c r="N16" s="6"/>
      <c r="O16" s="6"/>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141.75" customHeight="1" x14ac:dyDescent="0.2">
      <c r="B19" s="5"/>
      <c r="C19" s="30" t="s">
        <v>6</v>
      </c>
      <c r="D19" s="31"/>
      <c r="E19" s="32" t="s">
        <v>7</v>
      </c>
      <c r="F19" s="33" t="s">
        <v>8</v>
      </c>
      <c r="G19" s="34"/>
      <c r="H19" s="34"/>
      <c r="I19" s="34"/>
      <c r="J19" s="34"/>
      <c r="K19" s="34"/>
      <c r="L19" s="34"/>
      <c r="M19" s="35"/>
      <c r="N19" s="36"/>
      <c r="O19" s="36"/>
      <c r="P19" s="10"/>
    </row>
    <row r="20" spans="2:22" ht="105.75" customHeight="1" x14ac:dyDescent="0.2">
      <c r="B20" s="5"/>
      <c r="C20" s="30" t="s">
        <v>9</v>
      </c>
      <c r="D20" s="31"/>
      <c r="E20" s="32" t="s">
        <v>10</v>
      </c>
      <c r="F20" s="33" t="s">
        <v>11</v>
      </c>
      <c r="G20" s="37"/>
      <c r="H20" s="37"/>
      <c r="I20" s="37"/>
      <c r="J20" s="37"/>
      <c r="K20" s="37"/>
      <c r="L20" s="37"/>
      <c r="M20" s="38"/>
      <c r="N20" s="36"/>
      <c r="O20" s="36"/>
      <c r="P20" s="10"/>
    </row>
    <row r="21" spans="2:22" ht="143.25" customHeight="1" x14ac:dyDescent="0.2">
      <c r="B21" s="5"/>
      <c r="C21" s="39" t="s">
        <v>12</v>
      </c>
      <c r="D21" s="40"/>
      <c r="E21" s="32" t="s">
        <v>10</v>
      </c>
      <c r="F21" s="33" t="s">
        <v>13</v>
      </c>
      <c r="G21" s="37"/>
      <c r="H21" s="37"/>
      <c r="I21" s="37"/>
      <c r="J21" s="37"/>
      <c r="K21" s="37"/>
      <c r="L21" s="37"/>
      <c r="M21" s="38"/>
      <c r="N21" s="36"/>
      <c r="O21" s="36"/>
      <c r="P21" s="10"/>
    </row>
    <row r="22" spans="2:22" ht="66" customHeight="1" thickBot="1" x14ac:dyDescent="0.25">
      <c r="B22" s="5"/>
      <c r="C22" s="6"/>
      <c r="D22" s="6"/>
      <c r="E22" s="6"/>
      <c r="F22" s="6"/>
      <c r="G22" s="41"/>
      <c r="H22" s="6"/>
      <c r="I22" s="6"/>
      <c r="J22" s="6"/>
      <c r="K22" s="6"/>
      <c r="L22" s="6"/>
      <c r="M22" s="6"/>
      <c r="N22" s="6"/>
      <c r="O22" s="6"/>
      <c r="P22" s="10"/>
    </row>
    <row r="23" spans="2:22" ht="102.75" customHeight="1" thickBot="1" x14ac:dyDescent="0.25">
      <c r="B23" s="5"/>
      <c r="C23" s="42" t="s">
        <v>14</v>
      </c>
      <c r="D23" s="43"/>
      <c r="E23" s="44" t="s">
        <v>15</v>
      </c>
      <c r="F23" s="43"/>
      <c r="G23" s="44" t="s">
        <v>16</v>
      </c>
      <c r="H23" s="43"/>
      <c r="I23" s="45" t="s">
        <v>17</v>
      </c>
      <c r="J23" s="46"/>
      <c r="K23" s="47" t="s">
        <v>18</v>
      </c>
      <c r="L23" s="46"/>
      <c r="M23" s="48" t="s">
        <v>19</v>
      </c>
      <c r="N23" s="46"/>
      <c r="O23" s="49" t="s">
        <v>20</v>
      </c>
      <c r="P23" s="10"/>
      <c r="Q23" s="50"/>
    </row>
    <row r="24" spans="2:22" ht="6.75" customHeight="1" x14ac:dyDescent="0.35">
      <c r="B24" s="5"/>
      <c r="C24" s="51"/>
      <c r="D24" s="52"/>
      <c r="E24" s="52"/>
      <c r="F24" s="52"/>
      <c r="G24" s="52"/>
      <c r="H24" s="52"/>
      <c r="I24" s="53"/>
      <c r="J24" s="52"/>
      <c r="K24" s="53"/>
      <c r="L24" s="52"/>
      <c r="M24" s="52"/>
      <c r="N24" s="52"/>
      <c r="O24" s="52"/>
      <c r="P24" s="10"/>
    </row>
    <row r="25" spans="2:22" ht="179.25" customHeight="1" x14ac:dyDescent="0.2">
      <c r="B25" s="5"/>
      <c r="C25" s="54" t="s">
        <v>21</v>
      </c>
      <c r="D25" s="55"/>
      <c r="E25" s="56" t="str">
        <f>+IF([1]Hoja1!$N$2&gt;=0.5,"Si","No")</f>
        <v>Si</v>
      </c>
      <c r="F25" s="57"/>
      <c r="G25" s="58">
        <f>+[1]Hoja1!N2</f>
        <v>0.9375</v>
      </c>
      <c r="H25" s="57"/>
      <c r="I25" s="59" t="s">
        <v>22</v>
      </c>
      <c r="J25" s="60"/>
      <c r="K25" s="61">
        <v>0.96</v>
      </c>
      <c r="L25" s="62"/>
      <c r="M25" s="63" t="s">
        <v>23</v>
      </c>
      <c r="N25" s="64"/>
      <c r="O25" s="65">
        <f>G25-K25</f>
        <v>-2.2499999999999964E-2</v>
      </c>
      <c r="P25" s="66"/>
      <c r="Q25" s="67"/>
      <c r="R25" s="67"/>
      <c r="S25" s="67"/>
      <c r="T25" s="67"/>
      <c r="U25" s="67"/>
      <c r="V25" s="67"/>
    </row>
    <row r="26" spans="2:22" ht="6.75" customHeight="1" x14ac:dyDescent="0.35">
      <c r="B26" s="5"/>
      <c r="C26" s="51"/>
      <c r="D26" s="68"/>
      <c r="E26" s="69"/>
      <c r="F26" s="52"/>
      <c r="G26" s="70"/>
      <c r="H26" s="52"/>
      <c r="I26" s="71"/>
      <c r="J26" s="52"/>
      <c r="K26" s="53"/>
      <c r="L26" s="52"/>
      <c r="M26" s="72"/>
      <c r="N26" s="72"/>
      <c r="O26" s="73"/>
      <c r="P26" s="10"/>
    </row>
    <row r="27" spans="2:22" ht="128.25" customHeight="1" x14ac:dyDescent="0.2">
      <c r="B27" s="5"/>
      <c r="C27" s="74" t="s">
        <v>24</v>
      </c>
      <c r="D27" s="55"/>
      <c r="E27" s="56" t="str">
        <f>+IF([1]Hoja1!$N$26&gt;=0.5,"Si","No")</f>
        <v>Si</v>
      </c>
      <c r="F27" s="52"/>
      <c r="G27" s="58">
        <f>+[1]Hoja1!N26</f>
        <v>0.94117647058823528</v>
      </c>
      <c r="H27" s="52"/>
      <c r="I27" s="59" t="s">
        <v>25</v>
      </c>
      <c r="J27" s="52"/>
      <c r="K27" s="61">
        <v>0.97</v>
      </c>
      <c r="L27" s="75"/>
      <c r="M27" s="63" t="s">
        <v>26</v>
      </c>
      <c r="N27" s="64"/>
      <c r="O27" s="65">
        <f>G27-K27</f>
        <v>-2.8823529411764692E-2</v>
      </c>
      <c r="P27" s="10"/>
    </row>
    <row r="28" spans="2:22" ht="6.75" customHeight="1" x14ac:dyDescent="0.35">
      <c r="B28" s="5"/>
      <c r="C28" s="51"/>
      <c r="D28" s="68"/>
      <c r="E28" s="69"/>
      <c r="F28" s="52"/>
      <c r="G28" s="70"/>
      <c r="H28" s="52"/>
      <c r="I28" s="71"/>
      <c r="J28" s="52"/>
      <c r="K28" s="53"/>
      <c r="L28" s="52"/>
      <c r="M28" s="72"/>
      <c r="N28" s="72"/>
      <c r="O28" s="73"/>
      <c r="P28" s="10"/>
    </row>
    <row r="29" spans="2:22" ht="64.5" customHeight="1" x14ac:dyDescent="0.2">
      <c r="B29" s="5"/>
      <c r="C29" s="76" t="s">
        <v>27</v>
      </c>
      <c r="D29" s="55"/>
      <c r="E29" s="56" t="str">
        <f>+IF([1]Hoja1!$N$43&gt;=0.5,"Si","No")</f>
        <v>Si</v>
      </c>
      <c r="F29" s="52"/>
      <c r="G29" s="58">
        <f>+[1]Hoja1!N43</f>
        <v>1</v>
      </c>
      <c r="H29" s="52"/>
      <c r="I29" s="59" t="s">
        <v>28</v>
      </c>
      <c r="J29" s="52"/>
      <c r="K29" s="61">
        <v>0.88</v>
      </c>
      <c r="L29" s="75"/>
      <c r="M29" s="63" t="s">
        <v>29</v>
      </c>
      <c r="N29" s="64"/>
      <c r="O29" s="65">
        <f>G29-K29</f>
        <v>0.12</v>
      </c>
      <c r="P29" s="10"/>
    </row>
    <row r="30" spans="2:22" ht="6.75" customHeight="1" x14ac:dyDescent="0.35">
      <c r="B30" s="5"/>
      <c r="C30" s="51"/>
      <c r="D30" s="68"/>
      <c r="E30" s="69"/>
      <c r="F30" s="52"/>
      <c r="G30" s="70"/>
      <c r="H30" s="52"/>
      <c r="I30" s="71"/>
      <c r="J30" s="52"/>
      <c r="K30" s="53"/>
      <c r="L30" s="52"/>
      <c r="M30" s="72"/>
      <c r="N30" s="72"/>
      <c r="O30" s="73"/>
      <c r="P30" s="10"/>
    </row>
    <row r="31" spans="2:22" ht="105.75" customHeight="1" x14ac:dyDescent="0.2">
      <c r="B31" s="5"/>
      <c r="C31" s="77" t="s">
        <v>30</v>
      </c>
      <c r="D31" s="55"/>
      <c r="E31" s="56" t="str">
        <f>+IF([1]Hoja1!$N$55&gt;=0.5,"Si","No")</f>
        <v>Si</v>
      </c>
      <c r="F31" s="52"/>
      <c r="G31" s="58">
        <f>+[1]Hoja1!N55</f>
        <v>1</v>
      </c>
      <c r="H31" s="52"/>
      <c r="I31" s="59" t="s">
        <v>31</v>
      </c>
      <c r="J31" s="52"/>
      <c r="K31" s="61">
        <v>0.98</v>
      </c>
      <c r="L31" s="75"/>
      <c r="M31" s="63" t="s">
        <v>32</v>
      </c>
      <c r="N31" s="64"/>
      <c r="O31" s="65">
        <f>G31-K31</f>
        <v>2.0000000000000018E-2</v>
      </c>
      <c r="P31" s="10"/>
    </row>
    <row r="32" spans="2:22" ht="6.75" customHeight="1" x14ac:dyDescent="0.35">
      <c r="B32" s="5"/>
      <c r="C32" s="51"/>
      <c r="D32" s="68"/>
      <c r="E32" s="69"/>
      <c r="F32" s="52"/>
      <c r="G32" s="70"/>
      <c r="H32" s="52"/>
      <c r="I32" s="71"/>
      <c r="J32" s="52"/>
      <c r="K32" s="53"/>
      <c r="L32" s="52"/>
      <c r="M32" s="72"/>
      <c r="N32" s="72"/>
      <c r="O32" s="73"/>
      <c r="P32" s="10"/>
    </row>
    <row r="33" spans="2:16" ht="90.75" customHeight="1" x14ac:dyDescent="0.2">
      <c r="B33" s="5"/>
      <c r="C33" s="78" t="s">
        <v>33</v>
      </c>
      <c r="D33" s="55"/>
      <c r="E33" s="56" t="str">
        <f>+IF([1]Hoja1!$N$69&gt;=0.5,"Si","No")</f>
        <v>Si</v>
      </c>
      <c r="F33" s="52"/>
      <c r="G33" s="58">
        <f>+[1]Hoja1!N69</f>
        <v>1</v>
      </c>
      <c r="H33" s="52"/>
      <c r="I33" s="59" t="s">
        <v>34</v>
      </c>
      <c r="J33" s="52"/>
      <c r="K33" s="61">
        <v>0.93</v>
      </c>
      <c r="L33" s="75"/>
      <c r="M33" s="63" t="s">
        <v>35</v>
      </c>
      <c r="N33" s="64"/>
      <c r="O33" s="65">
        <f>G33-K33</f>
        <v>6.9999999999999951E-2</v>
      </c>
      <c r="P33" s="10"/>
    </row>
    <row r="34" spans="2:16" ht="15.75" x14ac:dyDescent="0.2">
      <c r="B34" s="5"/>
      <c r="C34" s="79"/>
      <c r="D34" s="79"/>
      <c r="E34" s="29"/>
      <c r="F34" s="6"/>
      <c r="G34" s="6"/>
      <c r="H34" s="6"/>
      <c r="I34" s="6"/>
      <c r="J34" s="6"/>
      <c r="K34" s="6"/>
      <c r="L34" s="6"/>
      <c r="M34" s="80"/>
      <c r="N34" s="80"/>
      <c r="O34" s="80"/>
      <c r="P34" s="10"/>
    </row>
    <row r="35" spans="2:16" ht="15.75" x14ac:dyDescent="0.2">
      <c r="B35" s="5"/>
      <c r="C35" s="81"/>
      <c r="D35" s="79"/>
      <c r="E35" s="29"/>
      <c r="F35" s="6"/>
      <c r="G35" s="6"/>
      <c r="H35" s="6"/>
      <c r="I35" s="6"/>
      <c r="J35" s="6"/>
      <c r="K35" s="6"/>
      <c r="L35" s="6"/>
      <c r="M35" s="80"/>
      <c r="N35" s="80"/>
      <c r="O35" s="80"/>
      <c r="P35" s="10"/>
    </row>
    <row r="36" spans="2:16" x14ac:dyDescent="0.2">
      <c r="B36" s="5"/>
      <c r="C36" s="82"/>
      <c r="D36" s="6"/>
      <c r="E36" s="6"/>
      <c r="F36" s="6"/>
      <c r="G36" s="6"/>
      <c r="H36" s="6"/>
      <c r="I36" s="6"/>
      <c r="J36" s="6"/>
      <c r="K36" s="6"/>
      <c r="L36" s="6"/>
      <c r="M36" s="6"/>
      <c r="N36" s="6"/>
      <c r="O36" s="6"/>
      <c r="P36" s="10"/>
    </row>
    <row r="37" spans="2:16" ht="13.5" thickBot="1" x14ac:dyDescent="0.25">
      <c r="B37" s="83"/>
      <c r="C37" s="84"/>
      <c r="D37" s="84"/>
      <c r="E37" s="84"/>
      <c r="F37" s="84"/>
      <c r="G37" s="84"/>
      <c r="H37" s="84"/>
      <c r="I37" s="84"/>
      <c r="J37" s="84"/>
      <c r="K37" s="84"/>
      <c r="L37" s="84"/>
      <c r="M37" s="84"/>
      <c r="N37" s="84"/>
      <c r="O37" s="84"/>
      <c r="P37" s="85"/>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B06D33EC-BD65-48DC-BDF7-0787129005EE}">
            <xm:f>0</xm:f>
            <xm:f>'[Formato-informe-sci-parametrizado-final.xlsx]Analisis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C8D96074-3A60-4D1C-AFFF-E93F02AB6A9B}">
            <xm:f>0</xm:f>
            <xm:f>'[Formato-informe-sci-parametrizado-final.xlsx]Analisis de Resultados'!#REF!</xm:f>
            <x14:dxf>
              <fill>
                <patternFill>
                  <bgColor rgb="FFFF0000"/>
                </patternFill>
              </fill>
            </x14:dxf>
          </x14:cfRule>
          <xm:sqref>K25</xm:sqref>
        </x14:conditionalFormatting>
        <x14:conditionalFormatting xmlns:xm="http://schemas.microsoft.com/office/excel/2006/main">
          <x14:cfRule type="cellIs" priority="16" operator="between" id="{5389666F-6450-43FE-A77C-AF2865C6A497}">
            <xm:f>0</xm:f>
            <xm:f>'[Formato-informe-sci-parametrizado-final.xlsx]Analisis de Resultados'!#REF!</xm:f>
            <x14:dxf>
              <fill>
                <patternFill>
                  <bgColor rgb="FFFF0000"/>
                </patternFill>
              </fill>
            </x14:dxf>
          </x14:cfRule>
          <xm:sqref>K27</xm:sqref>
        </x14:conditionalFormatting>
        <x14:conditionalFormatting xmlns:xm="http://schemas.microsoft.com/office/excel/2006/main">
          <x14:cfRule type="cellIs" priority="12" operator="between" id="{1F4683FD-A368-41CD-B31E-8320B1D39F60}">
            <xm:f>0</xm:f>
            <xm:f>'[Formato-informe-sci-parametrizado-final.xlsx]Analisis de Resultados'!#REF!</xm:f>
            <x14:dxf>
              <fill>
                <patternFill>
                  <bgColor rgb="FFFF0000"/>
                </patternFill>
              </fill>
            </x14:dxf>
          </x14:cfRule>
          <xm:sqref>K29</xm:sqref>
        </x14:conditionalFormatting>
        <x14:conditionalFormatting xmlns:xm="http://schemas.microsoft.com/office/excel/2006/main">
          <x14:cfRule type="cellIs" priority="8" operator="between" id="{A8453449-1815-46F3-B814-409DCD1BE55A}">
            <xm:f>0</xm:f>
            <xm:f>'[Formato-informe-sci-parametrizado-final.xlsx]Analisis de Resultados'!#REF!</xm:f>
            <x14:dxf>
              <fill>
                <patternFill>
                  <bgColor rgb="FFFF0000"/>
                </patternFill>
              </fill>
            </x14:dxf>
          </x14:cfRule>
          <xm:sqref>K31</xm:sqref>
        </x14:conditionalFormatting>
        <x14:conditionalFormatting xmlns:xm="http://schemas.microsoft.com/office/excel/2006/main">
          <x14:cfRule type="cellIs" priority="4" operator="between" id="{3859B789-859E-417F-9326-35EFA90B0CFF}">
            <xm:f>0</xm:f>
            <xm:f>'[Formato-informe-sci-parametrizado-final.xlsx]Analisis de Resultados'!#REF!</xm:f>
            <x14:dxf>
              <fill>
                <patternFill>
                  <bgColor rgb="FFFF0000"/>
                </patternFill>
              </fill>
            </x14:dxf>
          </x14:cfRule>
          <xm:sqref>K33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H7EN5MXTHQNV-750814129-1</_dlc_DocId>
    <_dlc_DocIdUrl xmlns="ae9388c0-b1e2-40ea-b6a8-c51c7913cbd2">
      <Url>https://www.mincultura.gov.co/ministerio/rendicion-de-cuentas/informes%20de%20evaluacion/evaluacion-sistema-de-control-interno/_layouts/15/DocIdRedir.aspx?ID=H7EN5MXTHQNV-750814129-1</Url>
      <Description>H7EN5MXTHQNV-750814129-1</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F17C2877B5C674EA8867CD323580B38" ma:contentTypeVersion="1" ma:contentTypeDescription="Crear nuevo documento." ma:contentTypeScope="" ma:versionID="a08f3175cfd80ff09e6d1f921940b9fc">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0ff8c423bfa45ac89fc3aafcddf25f9" ns1:_="" ns2:_="">
    <xsd:import namespace="http://schemas.microsoft.com/sharepoint/v3"/>
    <xsd:import namespace="ae9388c0-b1e2-40ea-b6a8-c51c7913cbd2"/>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Fecha de inicio programada" ma:description="" ma:hidden="true" ma:internalName="PublishingStartDate">
      <xsd:simpleType>
        <xsd:restriction base="dms:Unknown"/>
      </xsd:simpleType>
    </xsd:element>
    <xsd:element name="PublishingExpirationDate" ma:index="12" nillable="true" ma:displayName="Fecha de finalización programada"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EF712F-BCE3-46FC-9E1E-9A0379CA7308}"/>
</file>

<file path=customXml/itemProps2.xml><?xml version="1.0" encoding="utf-8"?>
<ds:datastoreItem xmlns:ds="http://schemas.openxmlformats.org/officeDocument/2006/customXml" ds:itemID="{74CC74DB-64C3-404A-8340-BF23A4178C54}"/>
</file>

<file path=customXml/itemProps3.xml><?xml version="1.0" encoding="utf-8"?>
<ds:datastoreItem xmlns:ds="http://schemas.openxmlformats.org/officeDocument/2006/customXml" ds:itemID="{E4A9015D-FD2A-44E1-AF0F-E50A5E81C275}"/>
</file>

<file path=customXml/itemProps4.xml><?xml version="1.0" encoding="utf-8"?>
<ds:datastoreItem xmlns:ds="http://schemas.openxmlformats.org/officeDocument/2006/customXml" ds:itemID="{6DFB52B2-C83B-4920-BE9B-6F21896FFD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2022-02-01T01:52:06Z</dcterms:created>
  <dcterms:modified xsi:type="dcterms:W3CDTF">2022-02-01T01:53:09Z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0x0101007F17C2877B5C674EA8867CD323580B38</vt:lpwstr>
  </property>
  <property fmtid="{D5CDD505-2E9C-101B-9397-08002B2CF9AE}" pid="3" name="_dlc_DocIdItemGuid">
    <vt:lpwstr>48f27d1f-680f-4fd0-9043-35fb4e0b8366</vt:lpwstr>
  </property>
</Properties>
</file>