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mc:AlternateContent xmlns:mc="http://schemas.openxmlformats.org/markup-compatibility/2006">
    <mc:Choice Requires="x15">
      <x15ac:absPath xmlns:x15ac="http://schemas.microsoft.com/office/spreadsheetml/2010/11/ac" url="C:\Users\Luz Dary\Desktop\"/>
    </mc:Choice>
  </mc:AlternateContent>
  <xr:revisionPtr revIDLastSave="0" documentId="8_{2C3832DD-C6DF-432E-844A-AA0A638484F8}" xr6:coauthVersionLast="47" xr6:coauthVersionMax="47" xr10:uidLastSave="{00000000-0000-0000-0000-000000000000}"/>
  <bookViews>
    <workbookView xWindow="-120" yWindow="-120" windowWidth="29040" windowHeight="15840" xr2:uid="{00000000-000D-0000-FFFF-FFFF00000000}"/>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G31" i="1"/>
  <c r="O31" i="1" s="1"/>
  <c r="E31" i="1"/>
  <c r="G29" i="1"/>
  <c r="O29" i="1" s="1"/>
  <c r="E29" i="1"/>
  <c r="G27" i="1"/>
  <c r="O27" i="1" s="1"/>
  <c r="E27" i="1"/>
  <c r="G25" i="1"/>
  <c r="M7" i="1" s="1"/>
  <c r="E25" i="1"/>
  <c r="O25" i="1" l="1"/>
</calcChain>
</file>

<file path=xl/sharedStrings.xml><?xml version="1.0" encoding="utf-8"?>
<sst xmlns="http://schemas.openxmlformats.org/spreadsheetml/2006/main" count="37" uniqueCount="35">
  <si>
    <t>Nombre de la Entidad:</t>
  </si>
  <si>
    <t>MINISTERIO DE CULTURA</t>
  </si>
  <si>
    <t>Periodo Evaluado:</t>
  </si>
  <si>
    <t>PRIMER SEMESTRE DE 2021</t>
  </si>
  <si>
    <t>Estado del sistema de Control Interno de la entidad</t>
  </si>
  <si>
    <t>Conclusión general sobre la evaluación del Sistema de Control Interno</t>
  </si>
  <si>
    <t>¿Están todos los componentes operando juntos y de manera integrada? (Si / en proceso / No) (Justifique su respuesta):</t>
  </si>
  <si>
    <t>Si</t>
  </si>
  <si>
    <t>El Sistema de Control Interno del  Ministerio de Cultura cuenta con controles eficaces que aseguran la gestión de los objetivos y los procesos.  Se tienen en cuenta los riesgos para la toma de decisiones y todos los procesos cuentan con riesgos de corrupción y de gestión.  Se identificaron riesgos para mitigar la situación de cuarentena y los procesos han respondido a las necesidades de la ciudadania y los usuarios. Se han realizado los comités directivos que han dada linea al cumplimiento de los objetivos institucionales. Se evidencia cumplimiento a los lineamientos normativos.</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</si>
  <si>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</si>
  <si>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</si>
  <si>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</si>
  <si>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</si>
  <si>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</si>
  <si>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</si>
  <si>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</si>
  <si>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</si>
  <si>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</si>
  <si>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</si>
  <si>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Evaluación de riesgos</t>
  </si>
  <si>
    <t>Actividades de control</t>
  </si>
  <si>
    <t xml:space="preserve">Se realizan las mediciones y seguimientos requeridos  oportunamente para asegurar que se cumple con la gestión  con el fin de corregir las desviaciones.  Hay acompañamiento de la Alta Dirección en los seguimientos. </t>
  </si>
  <si>
    <t>Información y comunicación</t>
  </si>
  <si>
    <t xml:space="preserve">Monitoreo </t>
  </si>
  <si>
    <t xml:space="preserve">Tanto la segunda como la tercera linea de defensa adelantan los seguimientos y mediciones necesarias para obtener la información que permita la toma de decisiones y corregir las desviaciones.  Se requiere mayor divulgación de los informes y seguimientos. </t>
  </si>
  <si>
    <t xml:space="preserve"> El Sistema de Control Interno es eficaz en el Ministerio de Cultura.  Las líneas de defensa funcionan adecuadamente y los riesgos son mitigados a través de planes de actualizados.  No obstante, es necesario reforzar algunos aspectos relacionados con la comunicación interna, la pagina web en el componente de información y comunicación,  las evidencias de seguimientos a los controles por parte de la primera linea de defensa.  </t>
  </si>
  <si>
    <t xml:space="preserve">Las líneas de defensa han operado de acuerdo a sus funciones.  Se cuenta con una matriz de aseguramiento, que aunque no está aprobada viene funcionando de manera adecuada. Teniendo en cuenta los resultados del FURAG se esta implementando un plan de mejoramiento institucional y sectorial para fortalecer las politicas de MIPG que recibieron baja calificación.  Es necesario aumentar la periodicidad y seguimiento de los Comités establecidos por el MIPG y la norma. </t>
  </si>
  <si>
    <t xml:space="preserve">Se evidencia que el Ministerio ha cumplido con las políticas de Talento Humano establecidas en el decreto 1083 de 2015 y ha realizado actividades dirigidas a fortalecer la integridad en los servidores públicos, el conflicto de interés y la salud ocupacional.  Cuenta con un Plan Estrategico de Talento Humana aprobado que se esta ejecutando.  Es necesario fortalecer los aspectos relacionados con el retiro de personal y la participación de los servidores en las encuestas que se realizan para formular los planes de capacotación y bienestar, entre otros. </t>
  </si>
  <si>
    <t>La políticas de Talento Humano se cumplen y se desarrollan de manera adecuada, se han adelantado acciones para fortalecer la integridad y la transparencia en el Ministerio. Se debe fortalecer la gestión de los Comités establecidos en la norma y la periodicidad de las reuniones.  Se requiere trabajar los conflictos de interes con los servidores.  Fortalecer la matriz de aseguramiento</t>
  </si>
  <si>
    <t xml:space="preserve">Sistema de Control interno tiene identificados los riesgos de gestión, de corrupción y los asociados a la cuarentena.  Tiene implementados los controles y las líneas de defensa de primera y segunda realizan los seguimientos a los planes de mejoramiento de acuerdo a la política de Administración del riesgo vigente.  Se requiere incluir en el seguimiento a los controles las evidencias de su ejecución. Asi mismo documentar el riego en la planeación institucional. </t>
  </si>
  <si>
    <t>Los controles mitigan los riesgos, la planeación se ajusta a las necesidades de la entidad y se cumplen las metas. Las políticas de operación estan identificadas.  Se requiere sensibilizar a la entidad sobre la importancia de identificar posibles riesgos de corrupción .</t>
  </si>
  <si>
    <t>El Ministerio de Cultura cuenta con herramientas tecnológicas,  SIG  e Isolución, para realizar el seguimiento al plan de acción, el plan de adquisiciones, entre otros planes.  Estas herramientas facilitan  a la primera y segunda línea realizar el reporte y el seguimeinto al cumplimiento de las metas y objetivos. En las reuniones de Comité Directivo se hace seguimiento a la ejecucuón presupuestal.  La información obtenida es base para toma de decisiones.</t>
  </si>
  <si>
    <t>Se cuenta con políticas de comunicación, manual de comunicación.  Los canales de comunción externa facilitan la comunicación con el ciudadano.  Se adelantó la rendición de cuentas con amplia cobertura.  Se realiza seguimiento a la percepción y satisfacción del los usuarios respecto a los servicios prestados por el Ministerio.  Se requiere fortalecer la comunicación externa.</t>
  </si>
  <si>
    <t xml:space="preserve">Actualmente el Ministerio cuenta con varios instrumentos para facilitar la comunicación interna y externa; no obstante se han desarrollado acciones de mejora en los aspectos que presentan debilidades.  Se está realizando una actualización de la página web con la participación de todas las dependencias que presentan allí, su información.  La TRD está actualizada, se desarrolló un plan de contingencia con aquellas áreas que tenían atrasadas sus transferencias documentales o que por razón de la cuarentena se desactualizaron los archivos.  El botón de transparencia se encuentra actualizado y cuenta con un responsable. </t>
  </si>
  <si>
    <t xml:space="preserve">Se cuenta con la matriz de aseguramiento que tiene identificado los aspectos más relevantes para seguimiento de la segunda línea de defensa.  La tercera línea de defensa, contempla los riesgos en las auditorias y ha presentado los informes a la línea estratégica para la toma de decisiones. Se vienen desarrollando los planes de mejoramiento y se tienen en cuenta los hallazgos de la Contraloría dentro de las auditorias. Es necesario aumentar la periodicidad y los seguimientos de los Comités de Gestión y Desempeño Institucional y de Coordinación Institucional de Control Interno para fortalecer los controles y el compromiso de la primera línea de defensa en el seguimiento  y evaluación de las políticas de MIPG y Control Interno.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</si>
</sst>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0" x14ac:knownFonts="1">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4"/>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5">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6">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2" fillId="2" borderId="0" xfId="0" applyFont="1" applyFill="1" applyBorder="1" applyAlignment="1">
      <alignment horizontal="center"/>
    </xf>
    <xf numFmtId="0" fontId="0" fillId="2" borderId="7" xfId="0" applyFill="1" applyBorder="1"/>
    <xf numFmtId="0" fontId="1" fillId="3" borderId="6" xfId="0" applyFont="1" applyFill="1" applyBorder="1" applyAlignment="1">
      <alignment horizontal="center" vertical="center"/>
    </xf>
    <xf numFmtId="164" fontId="2" fillId="2" borderId="0" xfId="0" applyNumberFormat="1" applyFont="1" applyFill="1" applyBorder="1" applyAlignment="1">
      <alignment horizontal="center"/>
    </xf>
    <xf numFmtId="0" fontId="3" fillId="2" borderId="0" xfId="0" applyFont="1" applyFill="1" applyBorder="1" applyAlignment="1">
      <alignment vertical="center"/>
    </xf>
    <xf numFmtId="9" fontId="5" fillId="3" borderId="15" xfId="0" applyNumberFormat="1" applyFont="1" applyFill="1" applyBorder="1" applyAlignment="1" applyProtection="1">
      <alignment horizontal="center" vertical="center"/>
      <protection hidden="1"/>
    </xf>
    <xf numFmtId="0" fontId="6" fillId="2" borderId="0" xfId="0" applyFont="1" applyFill="1" applyBorder="1" applyAlignment="1">
      <alignment horizontal="center" vertical="center"/>
    </xf>
    <xf numFmtId="0" fontId="7" fillId="2" borderId="0" xfId="0" applyFont="1" applyFill="1" applyBorder="1"/>
    <xf numFmtId="0" fontId="4" fillId="2" borderId="0" xfId="0" applyFont="1" applyFill="1" applyBorder="1" applyAlignment="1">
      <alignment horizontal="center" vertical="center"/>
    </xf>
    <xf numFmtId="0" fontId="8" fillId="2" borderId="19" xfId="0" applyFont="1" applyFill="1" applyBorder="1" applyAlignment="1">
      <alignment horizontal="center" vertical="center"/>
    </xf>
    <xf numFmtId="0" fontId="8" fillId="2" borderId="0" xfId="0" applyFont="1" applyFill="1" applyBorder="1" applyAlignment="1">
      <alignment horizontal="center" vertical="center"/>
    </xf>
    <xf numFmtId="49" fontId="10" fillId="2" borderId="22" xfId="0" applyNumberFormat="1" applyFont="1" applyFill="1" applyBorder="1" applyAlignment="1" applyProtection="1">
      <alignment horizontal="center" vertical="center" wrapText="1"/>
      <protection locked="0"/>
    </xf>
    <xf numFmtId="49" fontId="0" fillId="2" borderId="0" xfId="0" applyNumberFormat="1" applyFill="1" applyBorder="1" applyAlignment="1">
      <alignment horizontal="left" vertical="top" wrapText="1"/>
    </xf>
    <xf numFmtId="0" fontId="12" fillId="2" borderId="0" xfId="0" applyFont="1" applyFill="1" applyBorder="1" applyAlignment="1">
      <alignment wrapText="1"/>
    </xf>
    <xf numFmtId="0" fontId="4" fillId="4" borderId="28"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13" fillId="4" borderId="28"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13" fillId="3" borderId="29"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5" fillId="2" borderId="0" xfId="0" applyFont="1" applyFill="1" applyAlignment="1">
      <alignment wrapText="1"/>
    </xf>
    <xf numFmtId="0" fontId="16" fillId="0" borderId="0" xfId="0" applyFont="1" applyBorder="1" applyAlignment="1">
      <alignment horizontal="center" wrapText="1"/>
    </xf>
    <xf numFmtId="0" fontId="0" fillId="0" borderId="0" xfId="0" applyBorder="1"/>
    <xf numFmtId="0" fontId="0" fillId="0" borderId="30" xfId="0" applyBorder="1"/>
    <xf numFmtId="0" fontId="4" fillId="5" borderId="6" xfId="0" applyFont="1" applyFill="1" applyBorder="1" applyAlignment="1">
      <alignment horizontal="center" vertical="center" wrapText="1"/>
    </xf>
    <xf numFmtId="0" fontId="13" fillId="0" borderId="0" xfId="0" applyFont="1" applyFill="1" applyBorder="1" applyAlignment="1">
      <alignment vertical="center"/>
    </xf>
    <xf numFmtId="0" fontId="8" fillId="0" borderId="6" xfId="0" applyFont="1" applyFill="1" applyBorder="1" applyAlignment="1" applyProtection="1">
      <alignment horizontal="center" vertical="center"/>
      <protection hidden="1"/>
    </xf>
    <xf numFmtId="9" fontId="8" fillId="0" borderId="0" xfId="0" applyNumberFormat="1" applyFont="1" applyFill="1" applyBorder="1" applyAlignment="1">
      <alignment vertical="center"/>
    </xf>
    <xf numFmtId="9" fontId="17" fillId="6" borderId="6" xfId="0" applyNumberFormat="1" applyFont="1" applyFill="1" applyBorder="1" applyAlignment="1" applyProtection="1">
      <alignment horizontal="center" vertical="center"/>
      <protection hidden="1"/>
    </xf>
    <xf numFmtId="0" fontId="8" fillId="0" borderId="31" xfId="0" applyFont="1" applyFill="1" applyBorder="1" applyAlignment="1" applyProtection="1">
      <alignment vertical="center" wrapText="1"/>
      <protection locked="0"/>
    </xf>
    <xf numFmtId="0" fontId="8" fillId="0" borderId="0" xfId="0" applyFont="1" applyFill="1" applyBorder="1" applyAlignment="1">
      <alignment vertical="center"/>
    </xf>
    <xf numFmtId="9" fontId="17" fillId="6" borderId="6" xfId="0" applyNumberFormat="1" applyFont="1" applyFill="1" applyBorder="1" applyAlignment="1" applyProtection="1">
      <alignment horizontal="center" vertical="center"/>
      <protection locked="0"/>
    </xf>
    <xf numFmtId="0" fontId="8" fillId="0" borderId="11" xfId="0" applyFont="1" applyFill="1" applyBorder="1" applyAlignment="1">
      <alignment vertical="center"/>
    </xf>
    <xf numFmtId="0" fontId="8" fillId="0" borderId="11" xfId="0" applyFont="1" applyFill="1" applyBorder="1" applyAlignment="1" applyProtection="1">
      <alignment horizontal="left" vertical="center" wrapText="1"/>
      <protection locked="0"/>
    </xf>
    <xf numFmtId="0" fontId="8" fillId="0" borderId="0" xfId="0" applyFont="1" applyFill="1" applyBorder="1" applyAlignment="1">
      <alignment horizontal="left" vertical="center"/>
    </xf>
    <xf numFmtId="9" fontId="8" fillId="0" borderId="6" xfId="0" applyNumberFormat="1" applyFont="1" applyFill="1" applyBorder="1" applyAlignment="1" applyProtection="1">
      <alignment horizontal="center" vertical="center"/>
      <protection locked="0"/>
    </xf>
    <xf numFmtId="0" fontId="8" fillId="2" borderId="7" xfId="0" applyFont="1" applyFill="1" applyBorder="1" applyAlignment="1">
      <alignment vertical="center"/>
    </xf>
    <xf numFmtId="0" fontId="8"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0" fillId="0" borderId="31" xfId="0" applyBorder="1"/>
    <xf numFmtId="0" fontId="0" fillId="0" borderId="0" xfId="0" applyBorder="1" applyAlignment="1">
      <alignment horizontal="left"/>
    </xf>
    <xf numFmtId="0" fontId="0" fillId="0" borderId="6" xfId="0" applyBorder="1" applyAlignment="1">
      <alignment horizontal="left"/>
    </xf>
    <xf numFmtId="0" fontId="4" fillId="7" borderId="6" xfId="0" applyFont="1" applyFill="1" applyBorder="1" applyAlignment="1">
      <alignment horizontal="center" vertical="center" wrapText="1"/>
    </xf>
    <xf numFmtId="0" fontId="0" fillId="0" borderId="11" xfId="0" applyBorder="1"/>
    <xf numFmtId="0" fontId="4" fillId="3" borderId="6" xfId="0" applyFont="1" applyFill="1" applyBorder="1" applyAlignment="1">
      <alignment horizontal="center" vertical="center" wrapText="1"/>
    </xf>
    <xf numFmtId="0" fontId="4" fillId="8" borderId="6"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13" fillId="2" borderId="0" xfId="0" applyFont="1" applyFill="1" applyBorder="1" applyAlignment="1">
      <alignment vertical="center"/>
    </xf>
    <xf numFmtId="0" fontId="8" fillId="2" borderId="0" xfId="0" applyFont="1" applyFill="1" applyBorder="1" applyAlignment="1">
      <alignment horizontal="left" vertical="center"/>
    </xf>
    <xf numFmtId="0" fontId="18" fillId="2" borderId="0" xfId="0" applyFont="1" applyFill="1" applyBorder="1" applyAlignment="1">
      <alignment vertical="center"/>
    </xf>
    <xf numFmtId="0" fontId="19" fillId="2" borderId="0" xfId="0" applyFont="1" applyFill="1" applyBorder="1"/>
    <xf numFmtId="0" fontId="0" fillId="2" borderId="32" xfId="0" applyFill="1" applyBorder="1"/>
    <xf numFmtId="0" fontId="0" fillId="2" borderId="33" xfId="0" applyFill="1" applyBorder="1"/>
    <xf numFmtId="0" fontId="0" fillId="2" borderId="34" xfId="0" applyFill="1" applyBorder="1"/>
    <xf numFmtId="49" fontId="9" fillId="2" borderId="20" xfId="0" applyNumberFormat="1" applyFont="1" applyFill="1" applyBorder="1" applyAlignment="1">
      <alignment horizontal="left" vertical="center" wrapText="1"/>
    </xf>
    <xf numFmtId="49" fontId="9" fillId="2" borderId="21" xfId="0" applyNumberFormat="1" applyFont="1" applyFill="1" applyBorder="1" applyAlignment="1">
      <alignment horizontal="left" vertical="center" wrapText="1"/>
    </xf>
    <xf numFmtId="49" fontId="11" fillId="2" borderId="23" xfId="0" applyNumberFormat="1" applyFont="1" applyFill="1" applyBorder="1" applyAlignment="1" applyProtection="1">
      <alignment horizontal="center" vertical="top" wrapText="1"/>
      <protection locked="0"/>
    </xf>
    <xf numFmtId="49" fontId="11" fillId="2" borderId="24" xfId="0" applyNumberFormat="1" applyFont="1" applyFill="1" applyBorder="1" applyAlignment="1" applyProtection="1">
      <alignment horizontal="center" vertical="top" wrapText="1"/>
      <protection locked="0"/>
    </xf>
    <xf numFmtId="49" fontId="11" fillId="2" borderId="25" xfId="0" applyNumberFormat="1" applyFont="1" applyFill="1" applyBorder="1" applyAlignment="1" applyProtection="1">
      <alignment horizontal="center" vertical="top" wrapText="1"/>
      <protection locked="0"/>
    </xf>
    <xf numFmtId="49" fontId="9" fillId="2" borderId="26" xfId="0" applyNumberFormat="1" applyFont="1" applyFill="1" applyBorder="1" applyAlignment="1">
      <alignment horizontal="left" vertical="center" wrapText="1"/>
    </xf>
    <xf numFmtId="49" fontId="9" fillId="2" borderId="27" xfId="0" applyNumberFormat="1" applyFont="1" applyFill="1" applyBorder="1" applyAlignment="1">
      <alignment horizontal="left" vertical="center" wrapText="1"/>
    </xf>
    <xf numFmtId="49" fontId="0" fillId="2" borderId="24" xfId="0" applyNumberFormat="1" applyFill="1" applyBorder="1" applyAlignment="1" applyProtection="1">
      <alignment horizontal="center" vertical="top" wrapText="1"/>
      <protection locked="0"/>
    </xf>
    <xf numFmtId="49" fontId="0" fillId="2" borderId="25" xfId="0" applyNumberFormat="1" applyFill="1" applyBorder="1" applyAlignment="1" applyProtection="1">
      <alignment horizontal="center" vertical="top" wrapText="1"/>
      <protection locked="0"/>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16"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18" xfId="0" applyFont="1" applyFill="1" applyBorder="1" applyAlignment="1">
      <alignment horizontal="center" vertical="center"/>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customXml" Target="../customXml/item4.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customXml" Target="../customXml/item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LENOVO/Documents/MINISTERIO/2021/INFORMES/EVALUACI&#211;N%20SISTEMA%20DE%20CONTROL%20INTERNO/INFORME%20SCI%201%20SEM%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0.95833333333333337</v>
          </cell>
        </row>
        <row r="26">
          <cell r="N26">
            <v>0.97058823529411764</v>
          </cell>
        </row>
        <row r="43">
          <cell r="N43">
            <v>0.875</v>
          </cell>
        </row>
        <row r="55">
          <cell r="N55">
            <v>0.9821428571428571</v>
          </cell>
        </row>
        <row r="69">
          <cell r="N69">
            <v>0.9285714285714286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38"/>
  <sheetViews>
    <sheetView tabSelected="1" zoomScale="60" zoomScaleNormal="60" workbookViewId="0">
      <selection activeCell="I34" sqref="I34"/>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68.14062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C3" s="6"/>
      <c r="D3" s="6"/>
      <c r="E3" s="74" t="s">
        <v>0</v>
      </c>
      <c r="F3" s="76" t="s">
        <v>1</v>
      </c>
      <c r="G3" s="76"/>
      <c r="H3" s="76"/>
      <c r="I3" s="76"/>
      <c r="J3" s="76"/>
      <c r="K3" s="76"/>
      <c r="L3" s="76"/>
      <c r="M3" s="76"/>
      <c r="N3" s="7"/>
      <c r="O3" s="7"/>
      <c r="P3" s="8"/>
    </row>
    <row r="4" spans="2:16" ht="18" customHeight="1" x14ac:dyDescent="0.3">
      <c r="B4" s="5"/>
      <c r="C4" s="6"/>
      <c r="D4" s="6"/>
      <c r="E4" s="75"/>
      <c r="F4" s="76"/>
      <c r="G4" s="76"/>
      <c r="H4" s="76"/>
      <c r="I4" s="76"/>
      <c r="J4" s="76"/>
      <c r="K4" s="76"/>
      <c r="L4" s="76"/>
      <c r="M4" s="76"/>
      <c r="N4" s="7"/>
      <c r="O4" s="7"/>
      <c r="P4" s="8"/>
    </row>
    <row r="5" spans="2:16" ht="41.25" customHeight="1" x14ac:dyDescent="0.3">
      <c r="B5" s="5"/>
      <c r="C5" s="6"/>
      <c r="D5" s="6"/>
      <c r="E5" s="9" t="s">
        <v>2</v>
      </c>
      <c r="F5" s="77" t="s">
        <v>3</v>
      </c>
      <c r="G5" s="78"/>
      <c r="H5" s="78"/>
      <c r="I5" s="78"/>
      <c r="J5" s="78"/>
      <c r="K5" s="78"/>
      <c r="L5" s="78"/>
      <c r="M5" s="79"/>
      <c r="N5" s="10"/>
      <c r="O5" s="10"/>
      <c r="P5" s="8"/>
    </row>
    <row r="6" spans="2:16" ht="18" customHeight="1" thickBot="1" x14ac:dyDescent="0.35">
      <c r="B6" s="5"/>
      <c r="C6" s="6"/>
      <c r="D6" s="6"/>
      <c r="E6" s="11"/>
      <c r="F6" s="10"/>
      <c r="G6" s="10"/>
      <c r="H6" s="10"/>
      <c r="I6" s="10"/>
      <c r="J6" s="10"/>
      <c r="K6" s="10"/>
      <c r="L6" s="10"/>
      <c r="M6" s="6"/>
      <c r="N6" s="6"/>
      <c r="O6" s="6"/>
      <c r="P6" s="8"/>
    </row>
    <row r="7" spans="2:16" ht="93" customHeight="1" thickBot="1" x14ac:dyDescent="0.25">
      <c r="B7" s="5"/>
      <c r="C7" s="6"/>
      <c r="D7" s="6"/>
      <c r="E7" s="6"/>
      <c r="F7" s="6"/>
      <c r="G7" s="6"/>
      <c r="H7" s="6"/>
      <c r="I7" s="80" t="s">
        <v>4</v>
      </c>
      <c r="J7" s="81"/>
      <c r="K7" s="82"/>
      <c r="L7" s="6"/>
      <c r="M7" s="12">
        <f>+AVERAGE(G25,G27,G29,G31,G33)</f>
        <v>0.94292717086834732</v>
      </c>
      <c r="N7" s="13"/>
      <c r="O7" s="13"/>
      <c r="P7" s="8"/>
    </row>
    <row r="8" spans="2:16" ht="18" customHeight="1" x14ac:dyDescent="0.25">
      <c r="B8" s="5"/>
      <c r="C8" s="6"/>
      <c r="D8" s="6"/>
      <c r="E8" s="6"/>
      <c r="F8" s="6"/>
      <c r="G8" s="6"/>
      <c r="H8" s="6"/>
      <c r="I8" s="6"/>
      <c r="J8" s="6"/>
      <c r="K8" s="6"/>
      <c r="L8" s="6"/>
      <c r="M8" s="14"/>
      <c r="N8" s="14"/>
      <c r="O8" s="14"/>
      <c r="P8" s="8"/>
    </row>
    <row r="9" spans="2:16" ht="18" customHeight="1" x14ac:dyDescent="0.2">
      <c r="B9" s="5"/>
      <c r="C9" s="6"/>
      <c r="D9" s="6"/>
      <c r="E9" s="6"/>
      <c r="F9" s="6"/>
      <c r="G9" s="6"/>
      <c r="H9" s="6"/>
      <c r="I9" s="6"/>
      <c r="J9" s="6"/>
      <c r="K9" s="6"/>
      <c r="L9" s="6"/>
      <c r="M9" s="6"/>
      <c r="N9" s="6"/>
      <c r="O9" s="6"/>
      <c r="P9" s="8"/>
    </row>
    <row r="10" spans="2:16" x14ac:dyDescent="0.2">
      <c r="B10" s="5"/>
      <c r="C10" s="6"/>
      <c r="D10" s="6"/>
      <c r="E10" s="6"/>
      <c r="F10" s="6"/>
      <c r="G10" s="6"/>
      <c r="H10" s="6"/>
      <c r="I10" s="6"/>
      <c r="J10" s="6"/>
      <c r="K10" s="6"/>
      <c r="L10" s="6"/>
      <c r="M10" s="6"/>
      <c r="N10" s="6"/>
      <c r="O10" s="6"/>
      <c r="P10" s="8"/>
    </row>
    <row r="11" spans="2:16" x14ac:dyDescent="0.2">
      <c r="B11" s="5"/>
      <c r="C11" s="6"/>
      <c r="D11" s="6"/>
      <c r="E11" s="6"/>
      <c r="F11" s="6"/>
      <c r="G11" s="6"/>
      <c r="H11" s="6"/>
      <c r="I11" s="6"/>
      <c r="J11" s="6"/>
      <c r="K11" s="6"/>
      <c r="L11" s="6"/>
      <c r="M11" s="6"/>
      <c r="N11" s="6"/>
      <c r="O11" s="6"/>
      <c r="P11" s="8"/>
    </row>
    <row r="12" spans="2:16" x14ac:dyDescent="0.2">
      <c r="B12" s="5"/>
      <c r="C12" s="6"/>
      <c r="D12" s="6"/>
      <c r="E12" s="6"/>
      <c r="F12" s="6"/>
      <c r="G12" s="6"/>
      <c r="H12" s="6"/>
      <c r="I12" s="6"/>
      <c r="J12" s="6"/>
      <c r="K12" s="6"/>
      <c r="L12" s="6"/>
      <c r="M12" s="6"/>
      <c r="N12" s="6"/>
      <c r="O12" s="6"/>
      <c r="P12" s="8"/>
    </row>
    <row r="13" spans="2:16" x14ac:dyDescent="0.2">
      <c r="B13" s="5"/>
      <c r="C13" s="6"/>
      <c r="D13" s="6"/>
      <c r="E13" s="6"/>
      <c r="F13" s="6"/>
      <c r="G13" s="6"/>
      <c r="H13" s="6"/>
      <c r="I13" s="6"/>
      <c r="J13" s="6"/>
      <c r="K13" s="6"/>
      <c r="L13" s="6"/>
      <c r="M13" s="6"/>
      <c r="N13" s="6"/>
      <c r="O13" s="6"/>
      <c r="P13" s="8"/>
    </row>
    <row r="14" spans="2:16" x14ac:dyDescent="0.2">
      <c r="B14" s="5"/>
      <c r="C14" s="6"/>
      <c r="D14" s="6"/>
      <c r="E14" s="6"/>
      <c r="F14" s="6"/>
      <c r="G14" s="6"/>
      <c r="H14" s="6"/>
      <c r="I14" s="6"/>
      <c r="J14" s="6"/>
      <c r="K14" s="6"/>
      <c r="L14" s="6"/>
      <c r="M14" s="6"/>
      <c r="N14" s="6"/>
      <c r="O14" s="6"/>
      <c r="P14" s="8"/>
    </row>
    <row r="15" spans="2:16" x14ac:dyDescent="0.2">
      <c r="B15" s="5"/>
      <c r="C15" s="6"/>
      <c r="D15" s="6"/>
      <c r="E15" s="6"/>
      <c r="F15" s="6"/>
      <c r="G15" s="6"/>
      <c r="H15" s="6"/>
      <c r="I15" s="6"/>
      <c r="J15" s="6"/>
      <c r="K15" s="6"/>
      <c r="L15" s="6"/>
      <c r="M15" s="6"/>
      <c r="N15" s="6"/>
      <c r="O15" s="6"/>
      <c r="P15" s="8"/>
    </row>
    <row r="16" spans="2:16" x14ac:dyDescent="0.2">
      <c r="B16" s="5"/>
      <c r="C16" s="6"/>
      <c r="D16" s="6"/>
      <c r="E16" s="6"/>
      <c r="F16" s="6"/>
      <c r="G16" s="6"/>
      <c r="H16" s="6"/>
      <c r="I16" s="6"/>
      <c r="J16" s="6"/>
      <c r="K16" s="6"/>
      <c r="L16" s="6"/>
      <c r="M16" s="6"/>
      <c r="N16" s="6"/>
      <c r="O16" s="6"/>
      <c r="P16" s="8"/>
    </row>
    <row r="17" spans="2:22" ht="23.25" x14ac:dyDescent="0.2">
      <c r="B17" s="5"/>
      <c r="C17" s="83" t="s">
        <v>5</v>
      </c>
      <c r="D17" s="84"/>
      <c r="E17" s="84"/>
      <c r="F17" s="84"/>
      <c r="G17" s="84"/>
      <c r="H17" s="84"/>
      <c r="I17" s="84"/>
      <c r="J17" s="84"/>
      <c r="K17" s="84"/>
      <c r="L17" s="84"/>
      <c r="M17" s="85"/>
      <c r="N17" s="15"/>
      <c r="O17" s="15"/>
      <c r="P17" s="8"/>
    </row>
    <row r="18" spans="2:22" ht="15.75" customHeight="1" x14ac:dyDescent="0.2">
      <c r="B18" s="5"/>
      <c r="C18" s="16"/>
      <c r="D18" s="16"/>
      <c r="E18" s="16"/>
      <c r="F18" s="16"/>
      <c r="G18" s="16"/>
      <c r="H18" s="16"/>
      <c r="I18" s="16"/>
      <c r="J18" s="16"/>
      <c r="K18" s="16"/>
      <c r="L18" s="16"/>
      <c r="M18" s="16"/>
      <c r="N18" s="17"/>
      <c r="O18" s="17"/>
      <c r="P18" s="8"/>
    </row>
    <row r="19" spans="2:22" ht="141.75" customHeight="1" x14ac:dyDescent="0.2">
      <c r="B19" s="5"/>
      <c r="C19" s="65" t="s">
        <v>6</v>
      </c>
      <c r="D19" s="66"/>
      <c r="E19" s="18" t="s">
        <v>7</v>
      </c>
      <c r="F19" s="67" t="s">
        <v>8</v>
      </c>
      <c r="G19" s="68"/>
      <c r="H19" s="68"/>
      <c r="I19" s="68"/>
      <c r="J19" s="68"/>
      <c r="K19" s="68"/>
      <c r="L19" s="68"/>
      <c r="M19" s="69"/>
      <c r="N19" s="19"/>
      <c r="O19" s="19"/>
      <c r="P19" s="8"/>
    </row>
    <row r="20" spans="2:22" ht="105.75" customHeight="1" x14ac:dyDescent="0.2">
      <c r="B20" s="5"/>
      <c r="C20" s="65" t="s">
        <v>9</v>
      </c>
      <c r="D20" s="66"/>
      <c r="E20" s="18" t="s">
        <v>7</v>
      </c>
      <c r="F20" s="67" t="s">
        <v>25</v>
      </c>
      <c r="G20" s="68"/>
      <c r="H20" s="68"/>
      <c r="I20" s="68"/>
      <c r="J20" s="68"/>
      <c r="K20" s="68"/>
      <c r="L20" s="68"/>
      <c r="M20" s="69"/>
      <c r="N20" s="19"/>
      <c r="O20" s="19"/>
      <c r="P20" s="8"/>
    </row>
    <row r="21" spans="2:22" ht="143.25" customHeight="1" x14ac:dyDescent="0.2">
      <c r="B21" s="5"/>
      <c r="C21" s="70" t="s">
        <v>10</v>
      </c>
      <c r="D21" s="71"/>
      <c r="E21" s="18" t="s">
        <v>7</v>
      </c>
      <c r="F21" s="67" t="s">
        <v>26</v>
      </c>
      <c r="G21" s="72"/>
      <c r="H21" s="72"/>
      <c r="I21" s="72"/>
      <c r="J21" s="72"/>
      <c r="K21" s="72"/>
      <c r="L21" s="72"/>
      <c r="M21" s="73"/>
      <c r="N21" s="19"/>
      <c r="O21" s="19"/>
      <c r="P21" s="8"/>
    </row>
    <row r="22" spans="2:22" ht="66" customHeight="1" thickBot="1" x14ac:dyDescent="0.25">
      <c r="B22" s="5"/>
      <c r="C22" s="6"/>
      <c r="D22" s="6"/>
      <c r="E22" s="6"/>
      <c r="F22" s="6"/>
      <c r="G22" s="20"/>
      <c r="H22" s="6"/>
      <c r="I22" s="6"/>
      <c r="J22" s="6"/>
      <c r="K22" s="6"/>
      <c r="L22" s="6"/>
      <c r="M22" s="6"/>
      <c r="N22" s="6"/>
      <c r="O22" s="6"/>
      <c r="P22" s="8"/>
    </row>
    <row r="23" spans="2:22" ht="102.75" customHeight="1" thickBot="1" x14ac:dyDescent="0.25">
      <c r="B23" s="5"/>
      <c r="C23" s="21" t="s">
        <v>11</v>
      </c>
      <c r="D23" s="22"/>
      <c r="E23" s="23" t="s">
        <v>12</v>
      </c>
      <c r="F23" s="22"/>
      <c r="G23" s="23" t="s">
        <v>13</v>
      </c>
      <c r="H23" s="22"/>
      <c r="I23" s="24" t="s">
        <v>14</v>
      </c>
      <c r="J23" s="25"/>
      <c r="K23" s="26" t="s">
        <v>15</v>
      </c>
      <c r="L23" s="25"/>
      <c r="M23" s="27" t="s">
        <v>16</v>
      </c>
      <c r="N23" s="25"/>
      <c r="O23" s="28" t="s">
        <v>17</v>
      </c>
      <c r="P23" s="8"/>
      <c r="Q23" s="29"/>
    </row>
    <row r="24" spans="2:22" ht="6.75" customHeight="1" x14ac:dyDescent="0.35">
      <c r="B24" s="5"/>
      <c r="C24" s="30"/>
      <c r="D24" s="31"/>
      <c r="E24" s="31"/>
      <c r="F24" s="31"/>
      <c r="G24" s="31"/>
      <c r="H24" s="31"/>
      <c r="I24" s="32"/>
      <c r="J24" s="31"/>
      <c r="K24" s="32"/>
      <c r="L24" s="31"/>
      <c r="M24" s="31"/>
      <c r="N24" s="31"/>
      <c r="O24" s="31"/>
      <c r="P24" s="8"/>
    </row>
    <row r="25" spans="2:22" ht="198" customHeight="1" x14ac:dyDescent="0.2">
      <c r="B25" s="5"/>
      <c r="C25" s="33" t="s">
        <v>18</v>
      </c>
      <c r="D25" s="34"/>
      <c r="E25" s="35" t="str">
        <f>+IF([23]Hoja1!$N$2&gt;=0.5,"Si","No")</f>
        <v>Si</v>
      </c>
      <c r="F25" s="36"/>
      <c r="G25" s="37">
        <f>+[23]Hoja1!N2</f>
        <v>0.95833333333333337</v>
      </c>
      <c r="H25" s="36"/>
      <c r="I25" s="38" t="s">
        <v>27</v>
      </c>
      <c r="J25" s="39"/>
      <c r="K25" s="40">
        <v>0.92</v>
      </c>
      <c r="L25" s="41"/>
      <c r="M25" s="42" t="s">
        <v>28</v>
      </c>
      <c r="N25" s="43"/>
      <c r="O25" s="44">
        <f>G25-K25</f>
        <v>3.833333333333333E-2</v>
      </c>
      <c r="P25" s="45"/>
      <c r="Q25" s="46"/>
      <c r="R25" s="46"/>
      <c r="S25" s="46"/>
      <c r="T25" s="46"/>
      <c r="U25" s="46"/>
      <c r="V25" s="46"/>
    </row>
    <row r="26" spans="2:22" ht="6.75" customHeight="1" x14ac:dyDescent="0.35">
      <c r="B26" s="5"/>
      <c r="C26" s="30"/>
      <c r="D26" s="47"/>
      <c r="E26" s="48"/>
      <c r="F26" s="31"/>
      <c r="G26" s="49"/>
      <c r="H26" s="31"/>
      <c r="I26" s="50"/>
      <c r="J26" s="31"/>
      <c r="K26" s="32"/>
      <c r="L26" s="31"/>
      <c r="M26" s="51"/>
      <c r="N26" s="51"/>
      <c r="O26" s="52"/>
      <c r="P26" s="8"/>
    </row>
    <row r="27" spans="2:22" ht="195.75" customHeight="1" x14ac:dyDescent="0.2">
      <c r="B27" s="5"/>
      <c r="C27" s="53" t="s">
        <v>19</v>
      </c>
      <c r="D27" s="34"/>
      <c r="E27" s="35" t="str">
        <f>+IF([23]Hoja1!$N$26&gt;=0.5,"Si","No")</f>
        <v>Si</v>
      </c>
      <c r="F27" s="31"/>
      <c r="G27" s="37">
        <f>+[23]Hoja1!N26</f>
        <v>0.97058823529411764</v>
      </c>
      <c r="H27" s="31"/>
      <c r="I27" s="38" t="s">
        <v>29</v>
      </c>
      <c r="J27" s="31"/>
      <c r="K27" s="40">
        <v>1</v>
      </c>
      <c r="L27" s="54"/>
      <c r="M27" s="42" t="s">
        <v>30</v>
      </c>
      <c r="N27" s="43"/>
      <c r="O27" s="44">
        <f>G27-K27</f>
        <v>-2.9411764705882359E-2</v>
      </c>
      <c r="P27" s="8"/>
    </row>
    <row r="28" spans="2:22" ht="6.75" customHeight="1" x14ac:dyDescent="0.35">
      <c r="B28" s="5"/>
      <c r="C28" s="30"/>
      <c r="D28" s="47"/>
      <c r="E28" s="48"/>
      <c r="F28" s="31"/>
      <c r="G28" s="49"/>
      <c r="H28" s="31"/>
      <c r="I28" s="50"/>
      <c r="J28" s="31"/>
      <c r="K28" s="32"/>
      <c r="L28" s="31"/>
      <c r="M28" s="51"/>
      <c r="N28" s="51"/>
      <c r="O28" s="52"/>
      <c r="P28" s="8"/>
    </row>
    <row r="29" spans="2:22" ht="175.5" customHeight="1" x14ac:dyDescent="0.2">
      <c r="B29" s="5"/>
      <c r="C29" s="55" t="s">
        <v>20</v>
      </c>
      <c r="D29" s="34"/>
      <c r="E29" s="35" t="str">
        <f>+IF([23]Hoja1!$N$43&gt;=0.5,"Si","No")</f>
        <v>Si</v>
      </c>
      <c r="F29" s="31"/>
      <c r="G29" s="37">
        <f>+[23]Hoja1!N43</f>
        <v>0.875</v>
      </c>
      <c r="H29" s="31"/>
      <c r="I29" s="38" t="s">
        <v>31</v>
      </c>
      <c r="J29" s="31"/>
      <c r="K29" s="40">
        <v>1</v>
      </c>
      <c r="L29" s="54"/>
      <c r="M29" s="42" t="s">
        <v>21</v>
      </c>
      <c r="N29" s="43"/>
      <c r="O29" s="44">
        <f>G29-K29</f>
        <v>-0.125</v>
      </c>
      <c r="P29" s="8"/>
    </row>
    <row r="30" spans="2:22" ht="6.75" customHeight="1" x14ac:dyDescent="0.35">
      <c r="B30" s="5"/>
      <c r="C30" s="30"/>
      <c r="D30" s="47"/>
      <c r="E30" s="48"/>
      <c r="F30" s="31"/>
      <c r="G30" s="49"/>
      <c r="H30" s="31"/>
      <c r="I30" s="50"/>
      <c r="J30" s="31"/>
      <c r="K30" s="32"/>
      <c r="L30" s="31"/>
      <c r="M30" s="51"/>
      <c r="N30" s="51"/>
      <c r="O30" s="52"/>
      <c r="P30" s="8"/>
    </row>
    <row r="31" spans="2:22" ht="249.75" customHeight="1" x14ac:dyDescent="0.2">
      <c r="B31" s="5"/>
      <c r="C31" s="56" t="s">
        <v>22</v>
      </c>
      <c r="D31" s="34"/>
      <c r="E31" s="35" t="str">
        <f>+IF([23]Hoja1!$N$55&gt;=0.5,"Si","No")</f>
        <v>Si</v>
      </c>
      <c r="F31" s="31"/>
      <c r="G31" s="37">
        <f>+[23]Hoja1!N55</f>
        <v>0.9821428571428571</v>
      </c>
      <c r="H31" s="31"/>
      <c r="I31" s="38" t="s">
        <v>33</v>
      </c>
      <c r="J31" s="31"/>
      <c r="K31" s="40">
        <v>0.96</v>
      </c>
      <c r="L31" s="54"/>
      <c r="M31" s="42" t="s">
        <v>32</v>
      </c>
      <c r="N31" s="43"/>
      <c r="O31" s="44">
        <f>G31-K31</f>
        <v>2.2142857142857131E-2</v>
      </c>
      <c r="P31" s="8"/>
    </row>
    <row r="32" spans="2:22" ht="6.75" customHeight="1" x14ac:dyDescent="0.35">
      <c r="B32" s="5"/>
      <c r="C32" s="30"/>
      <c r="D32" s="47"/>
      <c r="E32" s="48"/>
      <c r="F32" s="31"/>
      <c r="G32" s="49"/>
      <c r="H32" s="31"/>
      <c r="I32" s="50"/>
      <c r="J32" s="31"/>
      <c r="K32" s="32"/>
      <c r="L32" s="31"/>
      <c r="M32" s="51"/>
      <c r="N32" s="51"/>
      <c r="O32" s="52"/>
      <c r="P32" s="8"/>
    </row>
    <row r="33" spans="2:16" ht="276.75" customHeight="1" x14ac:dyDescent="0.2">
      <c r="B33" s="5"/>
      <c r="C33" s="57" t="s">
        <v>23</v>
      </c>
      <c r="D33" s="34"/>
      <c r="E33" s="35" t="str">
        <f>+IF([23]Hoja1!$N$69&gt;=0.5,"Si","No")</f>
        <v>Si</v>
      </c>
      <c r="F33" s="31"/>
      <c r="G33" s="37">
        <f>+[23]Hoja1!N69</f>
        <v>0.9285714285714286</v>
      </c>
      <c r="H33" s="31"/>
      <c r="I33" s="38" t="s">
        <v>34</v>
      </c>
      <c r="J33" s="31"/>
      <c r="K33" s="40">
        <v>1</v>
      </c>
      <c r="L33" s="54"/>
      <c r="M33" s="42" t="s">
        <v>24</v>
      </c>
      <c r="N33" s="43"/>
      <c r="O33" s="44">
        <f>G33-K33</f>
        <v>-7.1428571428571397E-2</v>
      </c>
      <c r="P33" s="8"/>
    </row>
    <row r="34" spans="2:16" ht="15.75" x14ac:dyDescent="0.2">
      <c r="B34" s="5"/>
      <c r="C34" s="58"/>
      <c r="D34" s="58"/>
      <c r="E34" s="17"/>
      <c r="F34" s="6"/>
      <c r="G34" s="6"/>
      <c r="H34" s="6"/>
      <c r="I34" s="6"/>
      <c r="J34" s="6"/>
      <c r="K34" s="6"/>
      <c r="L34" s="6"/>
      <c r="M34" s="59"/>
      <c r="N34" s="59"/>
      <c r="O34" s="59"/>
      <c r="P34" s="8"/>
    </row>
    <row r="35" spans="2:16" ht="15.75" x14ac:dyDescent="0.2">
      <c r="B35" s="5"/>
      <c r="C35" s="60"/>
      <c r="D35" s="58"/>
      <c r="E35" s="17"/>
      <c r="F35" s="6"/>
      <c r="G35" s="6"/>
      <c r="H35" s="6"/>
      <c r="I35" s="6"/>
      <c r="J35" s="6"/>
      <c r="K35" s="6"/>
      <c r="L35" s="6"/>
      <c r="M35" s="59"/>
      <c r="N35" s="59"/>
      <c r="O35" s="59"/>
      <c r="P35" s="8"/>
    </row>
    <row r="36" spans="2:16" x14ac:dyDescent="0.2">
      <c r="B36" s="5"/>
      <c r="C36" s="61"/>
      <c r="D36" s="6"/>
      <c r="E36" s="6"/>
      <c r="F36" s="6"/>
      <c r="G36" s="6"/>
      <c r="H36" s="6"/>
      <c r="I36" s="6"/>
      <c r="J36" s="6"/>
      <c r="K36" s="6"/>
      <c r="L36" s="6"/>
      <c r="M36" s="6"/>
      <c r="N36" s="6"/>
      <c r="O36" s="6"/>
      <c r="P36" s="8"/>
    </row>
    <row r="37" spans="2:16" ht="13.5" thickBot="1" x14ac:dyDescent="0.25">
      <c r="B37" s="62"/>
      <c r="C37" s="63"/>
      <c r="D37" s="63"/>
      <c r="E37" s="63"/>
      <c r="F37" s="63"/>
      <c r="G37" s="63"/>
      <c r="H37" s="63"/>
      <c r="I37" s="63"/>
      <c r="J37" s="63"/>
      <c r="K37" s="63"/>
      <c r="L37" s="63"/>
      <c r="M37" s="63"/>
      <c r="N37" s="63"/>
      <c r="O37" s="63"/>
      <c r="P37" s="64"/>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xr:uid="{00000000-0002-0000-0000-000000000000}">
      <formula1>"Si,No,En proceso"</formula1>
    </dataValidation>
    <dataValidation type="list" allowBlank="1" showInputMessage="1" showErrorMessage="1" sqref="N20:O20 E20:E21" xr:uid="{00000000-0002-0000-0000-000001000000}">
      <formula1>"Si, No"</formula1>
    </dataValidation>
    <dataValidation type="list" allowBlank="1" showInputMessage="1" showErrorMessage="1" sqref="N19:O19" xr:uid="{00000000-0002-0000-0000-000002000000}">
      <formula1>"Si,No"</formula1>
    </dataValidation>
    <dataValidation allowBlank="1" showInputMessage="1" showErrorMessage="1" prompt="Celda formulada, información proveniente de la pestaña de deficiencias." sqref="E23" xr:uid="{00000000-0002-0000-0000-000003000000}"/>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79734E48-A78C-4003-9ADF-E058ACDA06C6}">
            <xm:f>0</xm:f>
            <xm:f>'\Users\LENOVO\Documents\MINISTERIO\2021\INFORMES\EVALUACIÓN SISTEMA DE CONTROL INTERNO\[INFORME SCI 1 SEM 2021.xlsx]Analisis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837B107E-EC10-40C9-8A0C-5D12E2019841}">
            <xm:f>0</xm:f>
            <xm:f>'\Users\LENOVO\Documents\MINISTERIO\2021\INFORMES\EVALUACIÓN SISTEMA DE CONTROL INTERNO\[INFORME SCI 1 SEM 2021.xlsx]Analisis de Resultados'!#REF!</xm:f>
            <x14:dxf>
              <fill>
                <patternFill>
                  <bgColor rgb="FFFF0000"/>
                </patternFill>
              </fill>
            </x14:dxf>
          </x14:cfRule>
          <xm:sqref>K25</xm:sqref>
        </x14:conditionalFormatting>
        <x14:conditionalFormatting xmlns:xm="http://schemas.microsoft.com/office/excel/2006/main">
          <x14:cfRule type="cellIs" priority="16" operator="between" id="{15556F32-D1B3-476C-AD54-4086FBB33CF3}">
            <xm:f>0</xm:f>
            <xm:f>'\Users\LENOVO\Documents\MINISTERIO\2021\INFORMES\EVALUACIÓN SISTEMA DE CONTROL INTERNO\[INFORME SCI 1 SEM 2021.xlsx]Analisis de Resultados'!#REF!</xm:f>
            <x14:dxf>
              <fill>
                <patternFill>
                  <bgColor rgb="FFFF0000"/>
                </patternFill>
              </fill>
            </x14:dxf>
          </x14:cfRule>
          <xm:sqref>K27</xm:sqref>
        </x14:conditionalFormatting>
        <x14:conditionalFormatting xmlns:xm="http://schemas.microsoft.com/office/excel/2006/main">
          <x14:cfRule type="cellIs" priority="12" operator="between" id="{A3B2897F-D642-49AC-928B-FBC98AD31591}">
            <xm:f>0</xm:f>
            <xm:f>'\Users\LENOVO\Documents\MINISTERIO\2021\INFORMES\EVALUACIÓN SISTEMA DE CONTROL INTERNO\[INFORME SCI 1 SEM 2021.xlsx]Analisis de Resultados'!#REF!</xm:f>
            <x14:dxf>
              <fill>
                <patternFill>
                  <bgColor rgb="FFFF0000"/>
                </patternFill>
              </fill>
            </x14:dxf>
          </x14:cfRule>
          <xm:sqref>K29</xm:sqref>
        </x14:conditionalFormatting>
        <x14:conditionalFormatting xmlns:xm="http://schemas.microsoft.com/office/excel/2006/main">
          <x14:cfRule type="cellIs" priority="8" operator="between" id="{D71B49FE-E9D2-46DB-8D05-AC79129058E2}">
            <xm:f>0</xm:f>
            <xm:f>'\Users\LENOVO\Documents\MINISTERIO\2021\INFORMES\EVALUACIÓN SISTEMA DE CONTROL INTERNO\[INFORME SCI 1 SEM 2021.xlsx]Analisis de Resultados'!#REF!</xm:f>
            <x14:dxf>
              <fill>
                <patternFill>
                  <bgColor rgb="FFFF0000"/>
                </patternFill>
              </fill>
            </x14:dxf>
          </x14:cfRule>
          <xm:sqref>K31</xm:sqref>
        </x14:conditionalFormatting>
        <x14:conditionalFormatting xmlns:xm="http://schemas.microsoft.com/office/excel/2006/main">
          <x14:cfRule type="cellIs" priority="4" operator="between" id="{05D26294-816D-4A5F-98E2-A7CEC20FA78F}">
            <xm:f>0</xm:f>
            <xm:f>'\Users\LENOVO\Documents\MINISTERIO\2021\INFORMES\EVALUACIÓN SISTEMA DE CONTROL INTERNO\[INFORME SCI 1 SEM 2021.xlsx]Analisis de Resultados'!#REF!</xm:f>
            <x14:dxf>
              <fill>
                <patternFill>
                  <bgColor rgb="FFFF0000"/>
                </patternFill>
              </fill>
            </x14:dxf>
          </x14:cfRule>
          <xm:sqref>K33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ae9388c0-b1e2-40ea-b6a8-c51c7913cbd2">H7EN5MXTHQNV-662-3326</_dlc_DocId>
    <_dlc_DocIdUrl xmlns="ae9388c0-b1e2-40ea-b6a8-c51c7913cbd2">
      <Url>https://www.mincultura.gov.co/prensa/noticias/_layouts/15/DocIdRedir.aspx?ID=H7EN5MXTHQNV-662-3326</Url>
      <Description>H7EN5MXTHQNV-662-3326</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FDA341872286834AB0D54B93028EBD96" ma:contentTypeVersion="2" ma:contentTypeDescription="Crear nuevo documento." ma:contentTypeScope="" ma:versionID="af9882422a04ea6c210bf5d297301c2e">
  <xsd:schema xmlns:xsd="http://www.w3.org/2001/XMLSchema" xmlns:xs="http://www.w3.org/2001/XMLSchema" xmlns:p="http://schemas.microsoft.com/office/2006/metadata/properties" xmlns:ns1="http://schemas.microsoft.com/sharepoint/v3" xmlns:ns2="ae9388c0-b1e2-40ea-b6a8-c51c7913cbd2" targetNamespace="http://schemas.microsoft.com/office/2006/metadata/properties" ma:root="true" ma:fieldsID="d0f0e5129732e54c1667a323f30384e6" ns1:_="" ns2:_="">
    <xsd:import namespace="http://schemas.microsoft.com/sharepoint/v3"/>
    <xsd:import namespace="ae9388c0-b1e2-40ea-b6a8-c51c7913cbd2"/>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9388c0-b1e2-40ea-b6a8-c51c7913cbd2"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0D04CB-C961-4EA5-A850-72DF50998D34}"/>
</file>

<file path=customXml/itemProps2.xml><?xml version="1.0" encoding="utf-8"?>
<ds:datastoreItem xmlns:ds="http://schemas.openxmlformats.org/officeDocument/2006/customXml" ds:itemID="{CE85284C-1A48-4D77-80F1-D54F72C94B57}"/>
</file>

<file path=customXml/itemProps3.xml><?xml version="1.0" encoding="utf-8"?>
<ds:datastoreItem xmlns:ds="http://schemas.openxmlformats.org/officeDocument/2006/customXml" ds:itemID="{94802F84-DE61-4145-A6BD-9C2DBA058286}"/>
</file>

<file path=customXml/itemProps4.xml><?xml version="1.0" encoding="utf-8"?>
<ds:datastoreItem xmlns:ds="http://schemas.openxmlformats.org/officeDocument/2006/customXml" ds:itemID="{4D8855AE-1B72-4A99-8747-2E03AC268ED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Luz Dary</cp:lastModifiedBy>
  <dcterms:created xsi:type="dcterms:W3CDTF">2021-08-02T01:50:01Z</dcterms:created>
  <dcterms:modified xsi:type="dcterms:W3CDTF">2021-08-02T13:04:36Z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0x010100FDA341872286834AB0D54B93028EBD96</vt:lpwstr>
  </property>
  <property fmtid="{D5CDD505-2E9C-101B-9397-08002B2CF9AE}" pid="3" name="_dlc_DocIdItemGuid">
    <vt:lpwstr>cc1fde9f-8548-4e85-8add-f3d9bb757634</vt:lpwstr>
  </property>
</Properties>
</file>