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1.xml" ContentType="application/vnd.openxmlformats-officedocument.drawing+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styles.xml" ContentType="application/vnd.openxmlformats-officedocument.spreadsheetml.styles+xml"/>
  <Override PartName="/xl/externalLinks/externalLink3.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3.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ENOVO\Documents\MINISTERIO\2021\INFORMES\EVALUACIÓN SISTEMA DE CONTROL INTERNO\"/>
    </mc:Choice>
  </mc:AlternateContent>
  <bookViews>
    <workbookView xWindow="0" yWindow="0" windowWidth="20490" windowHeight="735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O29" i="1"/>
  <c r="G29" i="1"/>
  <c r="E29" i="1"/>
  <c r="G27" i="1"/>
  <c r="O27" i="1" s="1"/>
  <c r="E27" i="1"/>
  <c r="G25" i="1"/>
  <c r="M7" i="1" s="1"/>
  <c r="E25" i="1"/>
  <c r="O25" i="1" l="1"/>
</calcChain>
</file>

<file path=xl/sharedStrings.xml><?xml version="1.0" encoding="utf-8"?>
<sst xmlns="http://schemas.openxmlformats.org/spreadsheetml/2006/main" count="37" uniqueCount="35">
  <si>
    <t>Nombre de la Entidad:</t>
  </si>
  <si>
    <t>MINISTERIO DE CULTURA</t>
  </si>
  <si>
    <t>Periodo Evaluado:</t>
  </si>
  <si>
    <t>SEGUNDO SEMESTRE DE 2020</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</si>
  <si>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</si>
  <si>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</si>
  <si>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</si>
  <si>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</si>
  <si>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En general el sistema de Control interno se encuentra funcionando adecuadamente y asegura la efiectividad de los controles.  No obstante, es necesario fortalecer aspectos relacionados con el funcionamiento del Comité Institucional de Control interno, la matriz de aseguramiento y las politicas de comunicación.   </t>
  </si>
  <si>
    <t>¿Es efectivo el sistema de control interno para los objetivos evaluados? (Si/No) (Justifique su respuesta):</t>
  </si>
  <si>
    <t xml:space="preserve">El sistema de control interno que tiene implmenetado el Ministerio de Cultura  permite mitigar los riesgos y asegura la gestión y el e jercicio del control en la planeación y los procesos. </t>
  </si>
  <si>
    <t>La entidad cuenta dentro de su Sistema de Control Interno, con una institucionalidad (Líneas de defensa)  que le permita la toma de decisiones frente al control (Si/No) (Justifique su respuesta):</t>
  </si>
  <si>
    <t xml:space="preserve">El Ministerio tiene establecidas las lineas de defensa y cada una conoce sus responsabilidad y ejerce el rol asignado.  Se asegura el control a la gestión y la mitigacion de los riesgos a partir de las lineas de defensa. </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</si>
  <si>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</si>
  <si>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</si>
  <si>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</si>
  <si>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</si>
  <si>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</si>
  <si>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</si>
  <si>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</si>
  <si>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</si>
  <si>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La politicas de Talento Humano se cumplen y se desarrollan de manera adecuada, se han adelantado acciones para fortalecer la integridad y la transparencia en el Ministerio. Se debe fortalecer la gestión de los Comités establecidos en la norma y la periodicidad de las reuniones.  Se requiere trabajar los conflictos de interes con los servidores.  Fortalecer la matriz de aseguramiento. </t>
  </si>
  <si>
    <t xml:space="preserve">Se cuenta con el resplado de la alta dirección, se cuenta con servidores que aplican el codigo de integridad.  La entidad aplica la politicas de talento humano.
 Se requiere aumentar la frecuencia de las reuniones de los Comites Directivos, de Control interno y de desempeño Institucional </t>
  </si>
  <si>
    <t>Evaluación de riesgos</t>
  </si>
  <si>
    <t>Los controles mitigan los riesgos, la planeación se ajusta a las necesidades de la entidad y se cumplen las metas. Las politicas de operación estan identificadas.  Se requiere sensibilizar a la entidad sobre la importancia de identificar posibles riesgos de corrupción .</t>
  </si>
  <si>
    <t xml:space="preserve">Se encuentra fortalecido el tema de gestión de riesgos en el Ministerio, se realizo la identificación de los riesgos ocasionados por la declaratoria de emergencia y se cuenta con riesgos de corrupción. No se ha implementado la gestión de riesgos  desde laneación en su totalidad. </t>
  </si>
  <si>
    <t>Actividades de control</t>
  </si>
  <si>
    <t xml:space="preserve">Se realizan las mediciones y seguimientos requeridos  oportunamente para asegurar que se cumple con la gestión  con el fin de corregir las desviaciones.  Hay acompañamiento de la Alta Dirección en los seguimientos. </t>
  </si>
  <si>
    <t xml:space="preserve">El Ministerio cuenta con las herramientas e instrumentos que le pemite hacer mediciones y seguimientos, facilitando la toma de decisiones.  </t>
  </si>
  <si>
    <t>Información y comunicación</t>
  </si>
  <si>
    <t>Se cuenta con politicas de comunicación, manual de comunicación.  Los canales de comunción externa facilitan la comunicación con el ciudadano.  Se adelanto la rendición de cuentas con amplia cobertura.  Se realiza seguimiento a la percepción y satisfacción del los usuarios respecto a los servicios prestados por el Ministerio.  Se requiere fortalecer la comunicación externa.</t>
  </si>
  <si>
    <t xml:space="preserve">Se requiere fortalecer la comunicación interna, se cuenta con las politicas de comunicación y de gestión documental.  Las redes sociales son activas y facilitan la divulgación de la información ante la ciudadania. </t>
  </si>
  <si>
    <t xml:space="preserve">Monitoreo </t>
  </si>
  <si>
    <t xml:space="preserve">Tanto la segunda como la tercera linea de defensa adelantan los seguimientos y mediciones necesarias para obtener la información que permita la toma de decisiones y corregir las desviaciones.  Se requiere mayor divulgación de los informes y seguimientos. </t>
  </si>
  <si>
    <t xml:space="preserve">La segunda linea de defensa realiza monitoreo y seguimiento al Sistema Integrado de Gestión institucional.  La tercera linea de defensa realiza la evaluaciones y retroalimenta a la alta dirección a través de los informes.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</si>
</sst>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0"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6"/>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4">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2" fillId="2" borderId="0" xfId="0" applyFont="1" applyFill="1" applyBorder="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164" fontId="2" fillId="2" borderId="0" xfId="0" applyNumberFormat="1" applyFont="1" applyFill="1" applyBorder="1" applyAlignment="1">
      <alignment horizontal="center"/>
    </xf>
    <xf numFmtId="0" fontId="3" fillId="2" borderId="0" xfId="0" applyFont="1" applyFill="1" applyBorder="1" applyAlignment="1">
      <alignment vertical="center"/>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9" fontId="5" fillId="3" borderId="15" xfId="0" applyNumberFormat="1" applyFont="1" applyFill="1" applyBorder="1" applyAlignment="1" applyProtection="1">
      <alignment horizontal="center" vertical="center"/>
      <protection hidden="1"/>
    </xf>
    <xf numFmtId="0" fontId="6" fillId="2" borderId="0" xfId="0" applyFont="1" applyFill="1" applyBorder="1" applyAlignment="1">
      <alignment horizontal="center" vertical="center"/>
    </xf>
    <xf numFmtId="0" fontId="7" fillId="2" borderId="0" xfId="0" applyFont="1" applyFill="1" applyBorder="1"/>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xf numFmtId="0" fontId="4" fillId="2" borderId="0" xfId="0" applyFont="1" applyFill="1" applyBorder="1" applyAlignment="1">
      <alignment horizontal="center" vertical="center"/>
    </xf>
    <xf numFmtId="0" fontId="8" fillId="2" borderId="19" xfId="0" applyFont="1" applyFill="1" applyBorder="1" applyAlignment="1">
      <alignment horizontal="center" vertical="center"/>
    </xf>
    <xf numFmtId="0" fontId="8" fillId="2" borderId="0" xfId="0" applyFont="1" applyFill="1" applyBorder="1" applyAlignment="1">
      <alignment horizontal="center" vertical="center"/>
    </xf>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0" fillId="2" borderId="22" xfId="0" applyNumberFormat="1" applyFont="1" applyFill="1" applyBorder="1" applyAlignment="1" applyProtection="1">
      <alignment horizontal="center" vertical="center" wrapText="1"/>
      <protection locked="0"/>
    </xf>
    <xf numFmtId="49" fontId="11" fillId="2" borderId="23" xfId="0" applyNumberFormat="1" applyFont="1" applyFill="1" applyBorder="1" applyAlignment="1" applyProtection="1">
      <alignment horizontal="center" vertical="top" wrapText="1"/>
      <protection locked="0"/>
    </xf>
    <xf numFmtId="49" fontId="0" fillId="2" borderId="24" xfId="0" applyNumberFormat="1" applyFill="1" applyBorder="1" applyAlignment="1" applyProtection="1">
      <alignment horizontal="center" vertical="top" wrapText="1"/>
      <protection locked="0"/>
    </xf>
    <xf numFmtId="49" fontId="0" fillId="2" borderId="25" xfId="0" applyNumberFormat="1" applyFill="1" applyBorder="1" applyAlignment="1" applyProtection="1">
      <alignment horizontal="center" vertical="top" wrapText="1"/>
      <protection locked="0"/>
    </xf>
    <xf numFmtId="49" fontId="0" fillId="2" borderId="0" xfId="0" applyNumberFormat="1" applyFill="1" applyBorder="1" applyAlignment="1">
      <alignment horizontal="left" vertical="top" wrapText="1"/>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0" fontId="12" fillId="2" borderId="0" xfId="0" applyFont="1" applyFill="1" applyBorder="1" applyAlignment="1">
      <alignment wrapText="1"/>
    </xf>
    <xf numFmtId="0" fontId="4" fillId="4" borderId="28"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5" fillId="2" borderId="0" xfId="0" applyFont="1" applyFill="1" applyAlignment="1">
      <alignment wrapText="1"/>
    </xf>
    <xf numFmtId="0" fontId="16" fillId="0" borderId="0" xfId="0" applyFont="1" applyBorder="1" applyAlignment="1">
      <alignment horizontal="center" wrapText="1"/>
    </xf>
    <xf numFmtId="0" fontId="0" fillId="0" borderId="0" xfId="0" applyBorder="1"/>
    <xf numFmtId="0" fontId="0" fillId="0" borderId="30" xfId="0" applyBorder="1"/>
    <xf numFmtId="0" fontId="4" fillId="5" borderId="6" xfId="0" applyFont="1" applyFill="1" applyBorder="1" applyAlignment="1">
      <alignment horizontal="center" vertical="center" wrapText="1"/>
    </xf>
    <xf numFmtId="0" fontId="13" fillId="0" borderId="0" xfId="0" applyFont="1" applyFill="1" applyBorder="1" applyAlignment="1">
      <alignment vertical="center"/>
    </xf>
    <xf numFmtId="0" fontId="8" fillId="0" borderId="6" xfId="0" applyFont="1" applyFill="1" applyBorder="1" applyAlignment="1" applyProtection="1">
      <alignment horizontal="center" vertical="center"/>
      <protection hidden="1"/>
    </xf>
    <xf numFmtId="9" fontId="8" fillId="0" borderId="0" xfId="0" applyNumberFormat="1" applyFont="1" applyFill="1" applyBorder="1" applyAlignment="1">
      <alignment vertical="center"/>
    </xf>
    <xf numFmtId="9" fontId="17" fillId="6" borderId="6" xfId="0" applyNumberFormat="1" applyFont="1" applyFill="1" applyBorder="1" applyAlignment="1" applyProtection="1">
      <alignment horizontal="center" vertical="center"/>
      <protection hidden="1"/>
    </xf>
    <xf numFmtId="0" fontId="8" fillId="0" borderId="31" xfId="0" applyFont="1" applyFill="1" applyBorder="1" applyAlignment="1" applyProtection="1">
      <alignment vertical="center" wrapText="1"/>
      <protection locked="0"/>
    </xf>
    <xf numFmtId="0" fontId="8" fillId="0" borderId="0" xfId="0" applyFont="1" applyFill="1" applyBorder="1" applyAlignment="1">
      <alignment vertical="center"/>
    </xf>
    <xf numFmtId="9" fontId="17" fillId="6" borderId="6" xfId="0" applyNumberFormat="1" applyFont="1" applyFill="1" applyBorder="1" applyAlignment="1" applyProtection="1">
      <alignment horizontal="center" vertical="center"/>
      <protection locked="0"/>
    </xf>
    <xf numFmtId="0" fontId="8" fillId="0" borderId="11" xfId="0" applyFont="1" applyFill="1" applyBorder="1" applyAlignment="1">
      <alignment vertical="center"/>
    </xf>
    <xf numFmtId="0" fontId="8" fillId="0" borderId="11" xfId="0" applyFont="1" applyFill="1" applyBorder="1" applyAlignment="1" applyProtection="1">
      <alignment horizontal="left" vertical="center" wrapText="1"/>
      <protection locked="0"/>
    </xf>
    <xf numFmtId="0" fontId="8" fillId="0" borderId="0" xfId="0" applyFont="1" applyFill="1" applyBorder="1" applyAlignment="1">
      <alignment horizontal="left" vertical="center"/>
    </xf>
    <xf numFmtId="9" fontId="8" fillId="0" borderId="6" xfId="0" applyNumberFormat="1" applyFont="1" applyFill="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xf numFmtId="0" fontId="0" fillId="0" borderId="0" xfId="0" applyBorder="1"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0" fillId="0" borderId="11" xfId="0" applyBorder="1"/>
    <xf numFmtId="0" fontId="4" fillId="3" borderId="6"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13" fillId="2" borderId="0" xfId="0" applyFont="1" applyFill="1" applyBorder="1" applyAlignment="1">
      <alignment vertical="center"/>
    </xf>
    <xf numFmtId="0" fontId="8" fillId="2" borderId="0" xfId="0" applyFont="1" applyFill="1" applyBorder="1" applyAlignment="1">
      <alignment horizontal="left" vertical="center"/>
    </xf>
    <xf numFmtId="0" fontId="18" fillId="2" borderId="0" xfId="0" applyFont="1" applyFill="1" applyBorder="1" applyAlignment="1">
      <alignment vertical="center"/>
    </xf>
    <xf numFmtId="0" fontId="19" fillId="2" borderId="0" xfId="0" applyFont="1" applyFill="1" applyBorder="1"/>
    <xf numFmtId="0" fontId="0" fillId="2" borderId="32" xfId="0" applyFill="1" applyBorder="1"/>
    <xf numFmtId="0" fontId="0" fillId="2" borderId="33" xfId="0" applyFill="1" applyBorder="1"/>
    <xf numFmtId="0" fontId="0" fillId="2" borderId="34"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customXml" Target="../customXml/item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customXml" Target="../customXml/item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ncultura%20informe-sci-parametrizado-fin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0.91666666666666663</v>
          </cell>
        </row>
        <row r="26">
          <cell r="N26">
            <v>1</v>
          </cell>
        </row>
        <row r="43">
          <cell r="N43">
            <v>1</v>
          </cell>
        </row>
        <row r="55">
          <cell r="N55">
            <v>0.9642857142857143</v>
          </cell>
        </row>
        <row r="69">
          <cell r="N69">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zoomScale="60" zoomScaleNormal="60" workbookViewId="0">
      <selection activeCell="M35" sqref="M35"/>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68.140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 t="s">
        <v>0</v>
      </c>
      <c r="F3" s="8" t="s">
        <v>1</v>
      </c>
      <c r="G3" s="8"/>
      <c r="H3" s="8"/>
      <c r="I3" s="8"/>
      <c r="J3" s="8"/>
      <c r="K3" s="8"/>
      <c r="L3" s="8"/>
      <c r="M3" s="8"/>
      <c r="N3" s="9"/>
      <c r="O3" s="9"/>
      <c r="P3" s="10"/>
    </row>
    <row r="4" spans="2:16" ht="18" customHeight="1" x14ac:dyDescent="0.3">
      <c r="B4" s="5"/>
      <c r="C4" s="6"/>
      <c r="D4" s="6"/>
      <c r="E4" s="11"/>
      <c r="F4" s="8"/>
      <c r="G4" s="8"/>
      <c r="H4" s="8"/>
      <c r="I4" s="8"/>
      <c r="J4" s="8"/>
      <c r="K4" s="8"/>
      <c r="L4" s="8"/>
      <c r="M4" s="8"/>
      <c r="N4" s="9"/>
      <c r="O4" s="9"/>
      <c r="P4" s="10"/>
    </row>
    <row r="5" spans="2:16" ht="41.25" customHeight="1" x14ac:dyDescent="0.3">
      <c r="B5" s="5"/>
      <c r="C5" s="6"/>
      <c r="D5" s="6"/>
      <c r="E5" s="12" t="s">
        <v>2</v>
      </c>
      <c r="F5" s="13" t="s">
        <v>3</v>
      </c>
      <c r="G5" s="14"/>
      <c r="H5" s="14"/>
      <c r="I5" s="14"/>
      <c r="J5" s="14"/>
      <c r="K5" s="14"/>
      <c r="L5" s="14"/>
      <c r="M5" s="15"/>
      <c r="N5" s="16"/>
      <c r="O5" s="16"/>
      <c r="P5" s="10"/>
    </row>
    <row r="6" spans="2:16" ht="18" customHeight="1" thickBot="1" x14ac:dyDescent="0.35">
      <c r="B6" s="5"/>
      <c r="C6" s="6"/>
      <c r="D6" s="6"/>
      <c r="E6" s="17"/>
      <c r="F6" s="16"/>
      <c r="G6" s="16"/>
      <c r="H6" s="16"/>
      <c r="I6" s="16"/>
      <c r="J6" s="16"/>
      <c r="K6" s="16"/>
      <c r="L6" s="16"/>
      <c r="M6" s="6"/>
      <c r="N6" s="6"/>
      <c r="O6" s="6"/>
      <c r="P6" s="10"/>
    </row>
    <row r="7" spans="2:16" ht="93" customHeight="1" thickBot="1" x14ac:dyDescent="0.25">
      <c r="B7" s="5"/>
      <c r="C7" s="6"/>
      <c r="D7" s="6"/>
      <c r="E7" s="6"/>
      <c r="F7" s="6"/>
      <c r="G7" s="6"/>
      <c r="H7" s="6"/>
      <c r="I7" s="18" t="s">
        <v>4</v>
      </c>
      <c r="J7" s="19"/>
      <c r="K7" s="20"/>
      <c r="L7" s="6"/>
      <c r="M7" s="21">
        <f>+AVERAGE(G25,G27,G29,G31,G33)</f>
        <v>0.97619047619047628</v>
      </c>
      <c r="N7" s="22"/>
      <c r="O7" s="22"/>
      <c r="P7" s="10"/>
    </row>
    <row r="8" spans="2:16" ht="18" customHeight="1" x14ac:dyDescent="0.25">
      <c r="B8" s="5"/>
      <c r="C8" s="6"/>
      <c r="D8" s="6"/>
      <c r="E8" s="6"/>
      <c r="F8" s="6"/>
      <c r="G8" s="6"/>
      <c r="H8" s="6"/>
      <c r="I8" s="6"/>
      <c r="J8" s="6"/>
      <c r="K8" s="6"/>
      <c r="L8" s="6"/>
      <c r="M8" s="23"/>
      <c r="N8" s="23"/>
      <c r="O8" s="23"/>
      <c r="P8" s="10"/>
    </row>
    <row r="9" spans="2:16" ht="18" customHeight="1" x14ac:dyDescent="0.2">
      <c r="B9" s="5"/>
      <c r="C9" s="6"/>
      <c r="D9" s="6"/>
      <c r="E9" s="6"/>
      <c r="F9" s="6"/>
      <c r="G9" s="6"/>
      <c r="H9" s="6"/>
      <c r="I9" s="6"/>
      <c r="J9" s="6"/>
      <c r="K9" s="6"/>
      <c r="L9" s="6"/>
      <c r="M9" s="6"/>
      <c r="N9" s="6"/>
      <c r="O9" s="6"/>
      <c r="P9" s="10"/>
    </row>
    <row r="10" spans="2:16" x14ac:dyDescent="0.2">
      <c r="B10" s="5"/>
      <c r="C10" s="6"/>
      <c r="D10" s="6"/>
      <c r="E10" s="6"/>
      <c r="F10" s="6"/>
      <c r="G10" s="6"/>
      <c r="H10" s="6"/>
      <c r="I10" s="6"/>
      <c r="J10" s="6"/>
      <c r="K10" s="6"/>
      <c r="L10" s="6"/>
      <c r="M10" s="6"/>
      <c r="N10" s="6"/>
      <c r="O10" s="6"/>
      <c r="P10" s="10"/>
    </row>
    <row r="11" spans="2:16" x14ac:dyDescent="0.2">
      <c r="B11" s="5"/>
      <c r="C11" s="6"/>
      <c r="D11" s="6"/>
      <c r="E11" s="6"/>
      <c r="F11" s="6"/>
      <c r="G11" s="6"/>
      <c r="H11" s="6"/>
      <c r="I11" s="6"/>
      <c r="J11" s="6"/>
      <c r="K11" s="6"/>
      <c r="L11" s="6"/>
      <c r="M11" s="6"/>
      <c r="N11" s="6"/>
      <c r="O11" s="6"/>
      <c r="P11" s="10"/>
    </row>
    <row r="12" spans="2:16" x14ac:dyDescent="0.2">
      <c r="B12" s="5"/>
      <c r="C12" s="6"/>
      <c r="D12" s="6"/>
      <c r="E12" s="6"/>
      <c r="F12" s="6"/>
      <c r="G12" s="6"/>
      <c r="H12" s="6"/>
      <c r="I12" s="6"/>
      <c r="J12" s="6"/>
      <c r="K12" s="6"/>
      <c r="L12" s="6"/>
      <c r="M12" s="6"/>
      <c r="N12" s="6"/>
      <c r="O12" s="6"/>
      <c r="P12" s="10"/>
    </row>
    <row r="13" spans="2:16" x14ac:dyDescent="0.2">
      <c r="B13" s="5"/>
      <c r="C13" s="6"/>
      <c r="D13" s="6"/>
      <c r="E13" s="6"/>
      <c r="F13" s="6"/>
      <c r="G13" s="6"/>
      <c r="H13" s="6"/>
      <c r="I13" s="6"/>
      <c r="J13" s="6"/>
      <c r="K13" s="6"/>
      <c r="L13" s="6"/>
      <c r="M13" s="6"/>
      <c r="N13" s="6"/>
      <c r="O13" s="6"/>
      <c r="P13" s="10"/>
    </row>
    <row r="14" spans="2:16" x14ac:dyDescent="0.2">
      <c r="B14" s="5"/>
      <c r="C14" s="6"/>
      <c r="D14" s="6"/>
      <c r="E14" s="6"/>
      <c r="F14" s="6"/>
      <c r="G14" s="6"/>
      <c r="H14" s="6"/>
      <c r="I14" s="6"/>
      <c r="J14" s="6"/>
      <c r="K14" s="6"/>
      <c r="L14" s="6"/>
      <c r="M14" s="6"/>
      <c r="N14" s="6"/>
      <c r="O14" s="6"/>
      <c r="P14" s="10"/>
    </row>
    <row r="15" spans="2:16" x14ac:dyDescent="0.2">
      <c r="B15" s="5"/>
      <c r="C15" s="6"/>
      <c r="D15" s="6"/>
      <c r="E15" s="6"/>
      <c r="F15" s="6"/>
      <c r="G15" s="6"/>
      <c r="H15" s="6"/>
      <c r="I15" s="6"/>
      <c r="J15" s="6"/>
      <c r="K15" s="6"/>
      <c r="L15" s="6"/>
      <c r="M15" s="6"/>
      <c r="N15" s="6"/>
      <c r="O15" s="6"/>
      <c r="P15" s="10"/>
    </row>
    <row r="16" spans="2:16" x14ac:dyDescent="0.2">
      <c r="B16" s="5"/>
      <c r="C16" s="6"/>
      <c r="D16" s="6"/>
      <c r="E16" s="6"/>
      <c r="F16" s="6"/>
      <c r="G16" s="6"/>
      <c r="H16" s="6"/>
      <c r="I16" s="6"/>
      <c r="J16" s="6"/>
      <c r="K16" s="6"/>
      <c r="L16" s="6"/>
      <c r="M16" s="6"/>
      <c r="N16" s="6"/>
      <c r="O16" s="6"/>
      <c r="P16" s="10"/>
    </row>
    <row r="17" spans="2:22" ht="23.25" x14ac:dyDescent="0.2">
      <c r="B17" s="5"/>
      <c r="C17" s="24" t="s">
        <v>5</v>
      </c>
      <c r="D17" s="25"/>
      <c r="E17" s="25"/>
      <c r="F17" s="25"/>
      <c r="G17" s="25"/>
      <c r="H17" s="25"/>
      <c r="I17" s="25"/>
      <c r="J17" s="25"/>
      <c r="K17" s="25"/>
      <c r="L17" s="25"/>
      <c r="M17" s="26"/>
      <c r="N17" s="27"/>
      <c r="O17" s="27"/>
      <c r="P17" s="10"/>
    </row>
    <row r="18" spans="2:22" ht="15.75" customHeight="1" x14ac:dyDescent="0.2">
      <c r="B18" s="5"/>
      <c r="C18" s="28"/>
      <c r="D18" s="28"/>
      <c r="E18" s="28"/>
      <c r="F18" s="28"/>
      <c r="G18" s="28"/>
      <c r="H18" s="28"/>
      <c r="I18" s="28"/>
      <c r="J18" s="28"/>
      <c r="K18" s="28"/>
      <c r="L18" s="28"/>
      <c r="M18" s="28"/>
      <c r="N18" s="29"/>
      <c r="O18" s="29"/>
      <c r="P18" s="10"/>
    </row>
    <row r="19" spans="2:22" ht="141.75" customHeight="1" x14ac:dyDescent="0.2">
      <c r="B19" s="5"/>
      <c r="C19" s="30" t="s">
        <v>6</v>
      </c>
      <c r="D19" s="31"/>
      <c r="E19" s="32" t="s">
        <v>7</v>
      </c>
      <c r="F19" s="33" t="s">
        <v>8</v>
      </c>
      <c r="G19" s="34"/>
      <c r="H19" s="34"/>
      <c r="I19" s="34"/>
      <c r="J19" s="34"/>
      <c r="K19" s="34"/>
      <c r="L19" s="34"/>
      <c r="M19" s="35"/>
      <c r="N19" s="36"/>
      <c r="O19" s="36"/>
      <c r="P19" s="10"/>
    </row>
    <row r="20" spans="2:22" ht="105.75" customHeight="1" x14ac:dyDescent="0.2">
      <c r="B20" s="5"/>
      <c r="C20" s="30" t="s">
        <v>9</v>
      </c>
      <c r="D20" s="31"/>
      <c r="E20" s="32" t="s">
        <v>7</v>
      </c>
      <c r="F20" s="33" t="s">
        <v>10</v>
      </c>
      <c r="G20" s="34"/>
      <c r="H20" s="34"/>
      <c r="I20" s="34"/>
      <c r="J20" s="34"/>
      <c r="K20" s="34"/>
      <c r="L20" s="34"/>
      <c r="M20" s="35"/>
      <c r="N20" s="36"/>
      <c r="O20" s="36"/>
      <c r="P20" s="10"/>
    </row>
    <row r="21" spans="2:22" ht="143.25" customHeight="1" x14ac:dyDescent="0.2">
      <c r="B21" s="5"/>
      <c r="C21" s="37" t="s">
        <v>11</v>
      </c>
      <c r="D21" s="38"/>
      <c r="E21" s="32" t="s">
        <v>7</v>
      </c>
      <c r="F21" s="33" t="s">
        <v>12</v>
      </c>
      <c r="G21" s="34"/>
      <c r="H21" s="34"/>
      <c r="I21" s="34"/>
      <c r="J21" s="34"/>
      <c r="K21" s="34"/>
      <c r="L21" s="34"/>
      <c r="M21" s="35"/>
      <c r="N21" s="36"/>
      <c r="O21" s="36"/>
      <c r="P21" s="10"/>
    </row>
    <row r="22" spans="2:22" ht="66" customHeight="1" thickBot="1" x14ac:dyDescent="0.25">
      <c r="B22" s="5"/>
      <c r="C22" s="6"/>
      <c r="D22" s="6"/>
      <c r="E22" s="6"/>
      <c r="F22" s="6"/>
      <c r="G22" s="39"/>
      <c r="H22" s="6"/>
      <c r="I22" s="6"/>
      <c r="J22" s="6"/>
      <c r="K22" s="6"/>
      <c r="L22" s="6"/>
      <c r="M22" s="6"/>
      <c r="N22" s="6"/>
      <c r="O22" s="6"/>
      <c r="P22" s="10"/>
    </row>
    <row r="23" spans="2:22" ht="102.75" customHeight="1" thickBot="1" x14ac:dyDescent="0.25">
      <c r="B23" s="5"/>
      <c r="C23" s="40" t="s">
        <v>13</v>
      </c>
      <c r="D23" s="41"/>
      <c r="E23" s="42" t="s">
        <v>14</v>
      </c>
      <c r="F23" s="41"/>
      <c r="G23" s="42" t="s">
        <v>15</v>
      </c>
      <c r="H23" s="41"/>
      <c r="I23" s="43" t="s">
        <v>16</v>
      </c>
      <c r="J23" s="44"/>
      <c r="K23" s="45" t="s">
        <v>17</v>
      </c>
      <c r="L23" s="44"/>
      <c r="M23" s="46" t="s">
        <v>18</v>
      </c>
      <c r="N23" s="44"/>
      <c r="O23" s="47" t="s">
        <v>19</v>
      </c>
      <c r="P23" s="10"/>
      <c r="Q23" s="48"/>
    </row>
    <row r="24" spans="2:22" ht="6.75" customHeight="1" x14ac:dyDescent="0.35">
      <c r="B24" s="5"/>
      <c r="C24" s="49"/>
      <c r="D24" s="50"/>
      <c r="E24" s="50"/>
      <c r="F24" s="50"/>
      <c r="G24" s="50"/>
      <c r="H24" s="50"/>
      <c r="I24" s="51"/>
      <c r="J24" s="50"/>
      <c r="K24" s="51"/>
      <c r="L24" s="50"/>
      <c r="M24" s="50"/>
      <c r="N24" s="50"/>
      <c r="O24" s="50"/>
      <c r="P24" s="10"/>
    </row>
    <row r="25" spans="2:22" ht="179.25" customHeight="1" x14ac:dyDescent="0.2">
      <c r="B25" s="5"/>
      <c r="C25" s="52" t="s">
        <v>20</v>
      </c>
      <c r="D25" s="53"/>
      <c r="E25" s="54" t="str">
        <f>+IF([1]Hoja1!$N$2&gt;=0.5,"Si","No")</f>
        <v>Si</v>
      </c>
      <c r="F25" s="55"/>
      <c r="G25" s="56">
        <f>+[1]Hoja1!N2</f>
        <v>0.91666666666666663</v>
      </c>
      <c r="H25" s="55"/>
      <c r="I25" s="57" t="s">
        <v>21</v>
      </c>
      <c r="J25" s="58"/>
      <c r="K25" s="59">
        <v>0.8</v>
      </c>
      <c r="L25" s="60"/>
      <c r="M25" s="61" t="s">
        <v>22</v>
      </c>
      <c r="N25" s="62"/>
      <c r="O25" s="63">
        <f>G25-K25</f>
        <v>0.11666666666666659</v>
      </c>
      <c r="P25" s="64"/>
      <c r="Q25" s="65"/>
      <c r="R25" s="65"/>
      <c r="S25" s="65"/>
      <c r="T25" s="65"/>
      <c r="U25" s="65"/>
      <c r="V25" s="65"/>
    </row>
    <row r="26" spans="2:22" ht="6.75" customHeight="1" x14ac:dyDescent="0.35">
      <c r="B26" s="5"/>
      <c r="C26" s="49"/>
      <c r="D26" s="66"/>
      <c r="E26" s="67"/>
      <c r="F26" s="50"/>
      <c r="G26" s="68"/>
      <c r="H26" s="50"/>
      <c r="I26" s="69"/>
      <c r="J26" s="50"/>
      <c r="K26" s="51"/>
      <c r="L26" s="50"/>
      <c r="M26" s="70"/>
      <c r="N26" s="70"/>
      <c r="O26" s="71"/>
      <c r="P26" s="10"/>
    </row>
    <row r="27" spans="2:22" ht="128.25" customHeight="1" x14ac:dyDescent="0.2">
      <c r="B27" s="5"/>
      <c r="C27" s="72" t="s">
        <v>23</v>
      </c>
      <c r="D27" s="53"/>
      <c r="E27" s="54" t="str">
        <f>+IF([1]Hoja1!$N$26&gt;=0.5,"Si","No")</f>
        <v>Si</v>
      </c>
      <c r="F27" s="50"/>
      <c r="G27" s="56">
        <f>+[1]Hoja1!N26</f>
        <v>1</v>
      </c>
      <c r="H27" s="50"/>
      <c r="I27" s="57" t="s">
        <v>24</v>
      </c>
      <c r="J27" s="50"/>
      <c r="K27" s="59">
        <v>0.93</v>
      </c>
      <c r="L27" s="73"/>
      <c r="M27" s="61" t="s">
        <v>25</v>
      </c>
      <c r="N27" s="62"/>
      <c r="O27" s="63">
        <f>G27-K27</f>
        <v>6.9999999999999951E-2</v>
      </c>
      <c r="P27" s="10"/>
    </row>
    <row r="28" spans="2:22" ht="6.75" customHeight="1" x14ac:dyDescent="0.35">
      <c r="B28" s="5"/>
      <c r="C28" s="49"/>
      <c r="D28" s="66"/>
      <c r="E28" s="67"/>
      <c r="F28" s="50"/>
      <c r="G28" s="68"/>
      <c r="H28" s="50"/>
      <c r="I28" s="69"/>
      <c r="J28" s="50"/>
      <c r="K28" s="51"/>
      <c r="L28" s="50"/>
      <c r="M28" s="70"/>
      <c r="N28" s="70"/>
      <c r="O28" s="71"/>
      <c r="P28" s="10"/>
    </row>
    <row r="29" spans="2:22" ht="99" customHeight="1" x14ac:dyDescent="0.2">
      <c r="B29" s="5"/>
      <c r="C29" s="74" t="s">
        <v>26</v>
      </c>
      <c r="D29" s="53"/>
      <c r="E29" s="54" t="str">
        <f>+IF([1]Hoja1!$N$43&gt;=0.5,"Si","No")</f>
        <v>Si</v>
      </c>
      <c r="F29" s="50"/>
      <c r="G29" s="56">
        <f>+[1]Hoja1!N43</f>
        <v>1</v>
      </c>
      <c r="H29" s="50"/>
      <c r="I29" s="57" t="s">
        <v>27</v>
      </c>
      <c r="J29" s="50"/>
      <c r="K29" s="59">
        <v>0.96</v>
      </c>
      <c r="L29" s="73"/>
      <c r="M29" s="61" t="s">
        <v>28</v>
      </c>
      <c r="N29" s="62"/>
      <c r="O29" s="63">
        <f>G29-K29</f>
        <v>4.0000000000000036E-2</v>
      </c>
      <c r="P29" s="10"/>
    </row>
    <row r="30" spans="2:22" ht="6.75" customHeight="1" x14ac:dyDescent="0.35">
      <c r="B30" s="5"/>
      <c r="C30" s="49"/>
      <c r="D30" s="66"/>
      <c r="E30" s="67"/>
      <c r="F30" s="50"/>
      <c r="G30" s="68"/>
      <c r="H30" s="50"/>
      <c r="I30" s="69"/>
      <c r="J30" s="50"/>
      <c r="K30" s="51"/>
      <c r="L30" s="50"/>
      <c r="M30" s="70"/>
      <c r="N30" s="70"/>
      <c r="O30" s="71"/>
      <c r="P30" s="10"/>
    </row>
    <row r="31" spans="2:22" ht="165.75" customHeight="1" x14ac:dyDescent="0.2">
      <c r="B31" s="5"/>
      <c r="C31" s="75" t="s">
        <v>29</v>
      </c>
      <c r="D31" s="53"/>
      <c r="E31" s="54" t="str">
        <f>+IF([1]Hoja1!$N$55&gt;=0.5,"Si","No")</f>
        <v>Si</v>
      </c>
      <c r="F31" s="50"/>
      <c r="G31" s="56">
        <f>+[1]Hoja1!N55</f>
        <v>0.9642857142857143</v>
      </c>
      <c r="H31" s="50"/>
      <c r="I31" s="57" t="s">
        <v>30</v>
      </c>
      <c r="J31" s="50"/>
      <c r="K31" s="59">
        <v>0.93</v>
      </c>
      <c r="L31" s="73"/>
      <c r="M31" s="61" t="s">
        <v>31</v>
      </c>
      <c r="N31" s="62"/>
      <c r="O31" s="63">
        <f>G31-K31</f>
        <v>3.4285714285714253E-2</v>
      </c>
      <c r="P31" s="10"/>
    </row>
    <row r="32" spans="2:22" ht="6.75" customHeight="1" x14ac:dyDescent="0.35">
      <c r="B32" s="5"/>
      <c r="C32" s="49"/>
      <c r="D32" s="66"/>
      <c r="E32" s="67"/>
      <c r="F32" s="50"/>
      <c r="G32" s="68"/>
      <c r="H32" s="50"/>
      <c r="I32" s="69"/>
      <c r="J32" s="50"/>
      <c r="K32" s="51"/>
      <c r="L32" s="50"/>
      <c r="M32" s="70"/>
      <c r="N32" s="70"/>
      <c r="O32" s="71"/>
      <c r="P32" s="10"/>
    </row>
    <row r="33" spans="2:16" ht="102" customHeight="1" x14ac:dyDescent="0.2">
      <c r="B33" s="5"/>
      <c r="C33" s="76" t="s">
        <v>32</v>
      </c>
      <c r="D33" s="53"/>
      <c r="E33" s="54" t="str">
        <f>+IF([1]Hoja1!$N$69&gt;=0.5,"Si","No")</f>
        <v>Si</v>
      </c>
      <c r="F33" s="50"/>
      <c r="G33" s="56">
        <f>+[1]Hoja1!N69</f>
        <v>1</v>
      </c>
      <c r="H33" s="50"/>
      <c r="I33" s="57" t="s">
        <v>33</v>
      </c>
      <c r="J33" s="50"/>
      <c r="K33" s="59">
        <v>0.96</v>
      </c>
      <c r="L33" s="73"/>
      <c r="M33" s="61" t="s">
        <v>34</v>
      </c>
      <c r="N33" s="62"/>
      <c r="O33" s="63">
        <f>G33-K33</f>
        <v>4.0000000000000036E-2</v>
      </c>
      <c r="P33" s="10"/>
    </row>
    <row r="34" spans="2:16" ht="15.75" x14ac:dyDescent="0.2">
      <c r="B34" s="5"/>
      <c r="C34" s="77"/>
      <c r="D34" s="77"/>
      <c r="E34" s="29"/>
      <c r="F34" s="6"/>
      <c r="G34" s="6"/>
      <c r="H34" s="6"/>
      <c r="I34" s="6"/>
      <c r="J34" s="6"/>
      <c r="K34" s="6"/>
      <c r="L34" s="6"/>
      <c r="M34" s="78"/>
      <c r="N34" s="78"/>
      <c r="O34" s="78"/>
      <c r="P34" s="10"/>
    </row>
    <row r="35" spans="2:16" ht="15.75" x14ac:dyDescent="0.2">
      <c r="B35" s="5"/>
      <c r="C35" s="79"/>
      <c r="D35" s="77"/>
      <c r="E35" s="29"/>
      <c r="F35" s="6"/>
      <c r="G35" s="6"/>
      <c r="H35" s="6"/>
      <c r="I35" s="6"/>
      <c r="J35" s="6"/>
      <c r="K35" s="6"/>
      <c r="L35" s="6"/>
      <c r="M35" s="78"/>
      <c r="N35" s="78"/>
      <c r="O35" s="78"/>
      <c r="P35" s="10"/>
    </row>
    <row r="36" spans="2:16" x14ac:dyDescent="0.2">
      <c r="B36" s="5"/>
      <c r="C36" s="80"/>
      <c r="D36" s="6"/>
      <c r="E36" s="6"/>
      <c r="F36" s="6"/>
      <c r="G36" s="6"/>
      <c r="H36" s="6"/>
      <c r="I36" s="6"/>
      <c r="J36" s="6"/>
      <c r="K36" s="6"/>
      <c r="L36" s="6"/>
      <c r="M36" s="6"/>
      <c r="N36" s="6"/>
      <c r="O36" s="6"/>
      <c r="P36" s="10"/>
    </row>
    <row r="37" spans="2:16" ht="13.5" thickBot="1" x14ac:dyDescent="0.25">
      <c r="B37" s="81"/>
      <c r="C37" s="82"/>
      <c r="D37" s="82"/>
      <c r="E37" s="82"/>
      <c r="F37" s="82"/>
      <c r="G37" s="82"/>
      <c r="H37" s="82"/>
      <c r="I37" s="82"/>
      <c r="J37" s="82"/>
      <c r="K37" s="82"/>
      <c r="L37" s="82"/>
      <c r="M37" s="82"/>
      <c r="N37" s="82"/>
      <c r="O37" s="82"/>
      <c r="P37" s="83"/>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16688649-E69A-44D3-A498-9ACBB8AF3AA7}">
            <xm:f>0</xm:f>
            <xm:f>'[Mincultura informe-sci-parametrizado-final-.xlsx]Analisis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408C98F2-CBB0-41AB-A3B3-8D048699F1B9}">
            <xm:f>0</xm:f>
            <xm:f>'[Mincultura informe-sci-parametrizado-final-.xlsx]Analisis de Resultados'!#REF!</xm:f>
            <x14:dxf>
              <fill>
                <patternFill>
                  <bgColor rgb="FFFF0000"/>
                </patternFill>
              </fill>
            </x14:dxf>
          </x14:cfRule>
          <xm:sqref>K25</xm:sqref>
        </x14:conditionalFormatting>
        <x14:conditionalFormatting xmlns:xm="http://schemas.microsoft.com/office/excel/2006/main">
          <x14:cfRule type="cellIs" priority="16" operator="between" id="{62CC35B5-D1E7-4C3B-8C7A-A1015C37DDC3}">
            <xm:f>0</xm:f>
            <xm:f>'[Mincultura informe-sci-parametrizado-final-.xlsx]Analisis de Resultados'!#REF!</xm:f>
            <x14:dxf>
              <fill>
                <patternFill>
                  <bgColor rgb="FFFF0000"/>
                </patternFill>
              </fill>
            </x14:dxf>
          </x14:cfRule>
          <xm:sqref>K27</xm:sqref>
        </x14:conditionalFormatting>
        <x14:conditionalFormatting xmlns:xm="http://schemas.microsoft.com/office/excel/2006/main">
          <x14:cfRule type="cellIs" priority="12" operator="between" id="{0B6AD7B0-4808-444C-8603-4E931D87FBCF}">
            <xm:f>0</xm:f>
            <xm:f>'[Mincultura informe-sci-parametrizado-final-.xlsx]Analisis de Resultados'!#REF!</xm:f>
            <x14:dxf>
              <fill>
                <patternFill>
                  <bgColor rgb="FFFF0000"/>
                </patternFill>
              </fill>
            </x14:dxf>
          </x14:cfRule>
          <xm:sqref>K29</xm:sqref>
        </x14:conditionalFormatting>
        <x14:conditionalFormatting xmlns:xm="http://schemas.microsoft.com/office/excel/2006/main">
          <x14:cfRule type="cellIs" priority="8" operator="between" id="{62E2C256-EA96-475D-A285-74D731604EFB}">
            <xm:f>0</xm:f>
            <xm:f>'[Mincultura informe-sci-parametrizado-final-.xlsx]Analisis de Resultados'!#REF!</xm:f>
            <x14:dxf>
              <fill>
                <patternFill>
                  <bgColor rgb="FFFF0000"/>
                </patternFill>
              </fill>
            </x14:dxf>
          </x14:cfRule>
          <xm:sqref>K31</xm:sqref>
        </x14:conditionalFormatting>
        <x14:conditionalFormatting xmlns:xm="http://schemas.microsoft.com/office/excel/2006/main">
          <x14:cfRule type="cellIs" priority="4" operator="between" id="{000ECAAB-C7B8-4222-90B9-6EC2ADFCA081}">
            <xm:f>0</xm:f>
            <xm:f>'[Mincultura informe-sci-parametrizado-final-.xlsx]Analisis de Resultados'!#REF!</xm:f>
            <x14:dxf>
              <fill>
                <patternFill>
                  <bgColor rgb="FFFF0000"/>
                </patternFill>
              </fill>
            </x14:dxf>
          </x14:cfRule>
          <xm:sqref>K33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H7EN5MXTHQNV-662-3020</_dlc_DocId>
    <_dlc_DocIdUrl xmlns="ae9388c0-b1e2-40ea-b6a8-c51c7913cbd2">
      <Url>https://www.mincultura.gov.co/prensa/noticias/_layouts/15/DocIdRedir.aspx?ID=H7EN5MXTHQNV-662-3020</Url>
      <Description>H7EN5MXTHQNV-662-3020</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af9882422a04ea6c210bf5d297301c2e">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d0f0e5129732e54c1667a323f30384e6"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7B444FE-8CDE-41D6-97ED-7A64C20F341D}"/>
</file>

<file path=customXml/itemProps2.xml><?xml version="1.0" encoding="utf-8"?>
<ds:datastoreItem xmlns:ds="http://schemas.openxmlformats.org/officeDocument/2006/customXml" ds:itemID="{E187711D-7E39-4875-BBFB-78BD4D37A549}"/>
</file>

<file path=customXml/itemProps3.xml><?xml version="1.0" encoding="utf-8"?>
<ds:datastoreItem xmlns:ds="http://schemas.openxmlformats.org/officeDocument/2006/customXml" ds:itemID="{F7851FF2-E0BA-4DCC-8F54-A53F524B1C75}"/>
</file>

<file path=customXml/itemProps4.xml><?xml version="1.0" encoding="utf-8"?>
<ds:datastoreItem xmlns:ds="http://schemas.openxmlformats.org/officeDocument/2006/customXml" ds:itemID="{5472CBCA-E06B-4A79-ACFD-9FA91EAE3F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LENOVO</dc:creator>
  <cp:lastModifiedBy>LENOVO</cp:lastModifiedBy>
  <dcterms:created xsi:type="dcterms:W3CDTF">2021-01-30T20:15:07Z</dcterms:created>
  <dcterms:modified xsi:type="dcterms:W3CDTF">2021-01-30T20:15:56Z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c70d9ac7-9fed-4dd4-8bb1-5f36bfc4d24d</vt:lpwstr>
  </property>
</Properties>
</file>