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https://mcultura-my.sharepoint.com/personal/ycastillo_mincultura_gov_co/Documents/Escritorio/PEI + PES Para Publicación/"/>
    </mc:Choice>
  </mc:AlternateContent>
  <xr:revisionPtr revIDLastSave="75" documentId="8_{7DDF4ABE-3170-4EF7-B78F-94591C034151}" xr6:coauthVersionLast="47" xr6:coauthVersionMax="47" xr10:uidLastSave="{12F3B8F9-A546-42B7-B3C0-0398AB7D7915}"/>
  <bookViews>
    <workbookView xWindow="-120" yWindow="-120" windowWidth="29040" windowHeight="15720" xr2:uid="{A5460FA6-C18E-4E38-B080-6FA6FB8BE9D3}"/>
  </bookViews>
  <sheets>
    <sheet name="Plan Estretégico Sectorial" sheetId="3" r:id="rId1"/>
  </sheets>
  <definedNames>
    <definedName name="_xlnm._FilterDatabase" localSheetId="0" hidden="1">'Plan Estretégico Sectorial'!$A$5:$O$183</definedName>
    <definedName name="Clasificador1">#REF!</definedName>
    <definedName name="Clasificador2">#REF!</definedName>
    <definedName name="dep_catalogo">#REF!</definedName>
    <definedName name="Dependencias">#REF!</definedName>
    <definedName name="E10M">#REF!</definedName>
    <definedName name="E11M">#REF!</definedName>
    <definedName name="E12M">#REF!</definedName>
    <definedName name="E13M">#REF!</definedName>
    <definedName name="E14M">#REF!</definedName>
    <definedName name="E1M">#REF!</definedName>
    <definedName name="E2M">#REF!</definedName>
    <definedName name="E3M">#REF!</definedName>
    <definedName name="E4M">#REF!</definedName>
    <definedName name="E5M">#REF!</definedName>
    <definedName name="E6M">#REF!</definedName>
    <definedName name="E7M">#REF!</definedName>
    <definedName name="E8M">#REF!</definedName>
    <definedName name="E9M">#REF!</definedName>
    <definedName name="EJE" localSheetId="0">#REF!</definedName>
    <definedName name="FUN_01">#REF!</definedName>
    <definedName name="FUN_02">#REF!</definedName>
    <definedName name="FUN_03">#REF!</definedName>
    <definedName name="FUN_04">#REF!</definedName>
    <definedName name="FUN_05">#REF!</definedName>
    <definedName name="FUN_06">#REF!</definedName>
    <definedName name="FUN_07">#REF!</definedName>
    <definedName name="FUN_08">#REF!</definedName>
    <definedName name="FUN_09">#REF!</definedName>
    <definedName name="FUN_10">#REF!</definedName>
    <definedName name="FUN_11">#REF!</definedName>
    <definedName name="INV">#REF!</definedName>
    <definedName name="Linea_ac">#REF!</definedName>
    <definedName name="MIPG_1">#REF!</definedName>
    <definedName name="Nombre_Departamento">#REF!</definedName>
    <definedName name="OBES_0">#REF!</definedName>
    <definedName name="OBES_5">#REF!</definedName>
    <definedName name="P10E">#REF!</definedName>
    <definedName name="P11E">#REF!</definedName>
    <definedName name="P12E">#REF!</definedName>
    <definedName name="P13E">#REF!</definedName>
    <definedName name="P14E">#REF!</definedName>
    <definedName name="P15E">#REF!</definedName>
    <definedName name="P1E">#REF!</definedName>
    <definedName name="P2E">#REF!</definedName>
    <definedName name="P3E">#REF!</definedName>
    <definedName name="P4E">#REF!</definedName>
    <definedName name="P5E">#REF!</definedName>
    <definedName name="P6E">#REF!</definedName>
    <definedName name="P7E">#REF!</definedName>
    <definedName name="P8E">#REF!</definedName>
    <definedName name="P9E">#REF!</definedName>
    <definedName name="PA_1">#REF!</definedName>
    <definedName name="Procedimiento">#REF!</definedName>
    <definedName name="Procesos">#REF!</definedName>
    <definedName name="RUB_01">#REF!</definedName>
    <definedName name="RUB_02">#REF!</definedName>
    <definedName name="RUB_03">#REF!</definedName>
    <definedName name="RUB_04">#REF!</definedName>
    <definedName name="RUB_05">#REF!</definedName>
    <definedName name="RUB_06">#REF!</definedName>
    <definedName name="RUB_07">#REF!</definedName>
    <definedName name="RUB_08">#REF!</definedName>
    <definedName name="RUB_09">#REF!</definedName>
    <definedName name="RUB_1">#REF!</definedName>
    <definedName name="RUB_10">#REF!</definedName>
    <definedName name="RUB_11">#REF!</definedName>
    <definedName name="RUB_12">#REF!</definedName>
    <definedName name="RUB_13">#REF!</definedName>
    <definedName name="RUB_14">#REF!</definedName>
    <definedName name="RUB_15">#REF!</definedName>
    <definedName name="RUB_16">#REF!</definedName>
    <definedName name="RUB_17">#REF!</definedName>
    <definedName name="RUB_18">#REF!</definedName>
    <definedName name="RUB_19">#REF!</definedName>
    <definedName name="RUB_2">#REF!</definedName>
    <definedName name="RUB_20">#REF!</definedName>
    <definedName name="RUB_21">#REF!</definedName>
    <definedName name="RUB_22">#REF!</definedName>
    <definedName name="RUB_23">#REF!</definedName>
    <definedName name="RUB_24">#REF!</definedName>
    <definedName name="RUB_25">#REF!</definedName>
    <definedName name="RUB_26">#REF!</definedName>
    <definedName name="RUB_27">#REF!</definedName>
    <definedName name="RUB_3">#REF!</definedName>
    <definedName name="RUB_4">#REF!</definedName>
    <definedName name="RUB_5">#REF!</definedName>
    <definedName name="RUB_6">#REF!</definedName>
    <definedName name="RUB_7">#REF!</definedName>
    <definedName name="RUB_8">#REF!</definedName>
    <definedName name="RUB_9">#REF!</definedName>
    <definedName name="seguimientopr">#REF!</definedName>
    <definedName name="TABLA">#REF!</definedName>
    <definedName name="TIPO_G">#REF!</definedName>
    <definedName name="TIPO_GASTO">#REF!</definedName>
    <definedName name="Transf"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4" i="3" l="1"/>
  <c r="Y184" i="3" s="1"/>
  <c r="X183" i="3"/>
  <c r="Y183" i="3" s="1"/>
  <c r="X182" i="3"/>
  <c r="Y182" i="3" s="1"/>
  <c r="X181" i="3"/>
  <c r="Y181" i="3" s="1"/>
  <c r="X180" i="3"/>
  <c r="Y180" i="3" s="1"/>
  <c r="X179" i="3"/>
  <c r="Y179" i="3" s="1"/>
  <c r="X178" i="3"/>
  <c r="Y178" i="3" s="1"/>
  <c r="X177" i="3"/>
  <c r="Y177" i="3" s="1"/>
  <c r="X176" i="3"/>
  <c r="Y176" i="3" s="1"/>
  <c r="X175" i="3"/>
  <c r="Y175" i="3" s="1"/>
  <c r="X174" i="3"/>
  <c r="Y174" i="3" s="1"/>
  <c r="X173" i="3"/>
  <c r="Y173" i="3" s="1"/>
  <c r="X172" i="3"/>
  <c r="Y172" i="3" s="1"/>
  <c r="X171" i="3"/>
  <c r="Y171" i="3" s="1"/>
  <c r="X170" i="3"/>
  <c r="Y170" i="3" s="1"/>
  <c r="X169" i="3"/>
  <c r="Y169" i="3" s="1"/>
  <c r="X168" i="3"/>
  <c r="Y168" i="3" s="1"/>
  <c r="X167" i="3"/>
  <c r="Y167" i="3" s="1"/>
  <c r="X166" i="3"/>
  <c r="Y166" i="3" s="1"/>
  <c r="X165" i="3"/>
  <c r="Y165" i="3" s="1"/>
  <c r="X164" i="3"/>
  <c r="Y164" i="3" s="1"/>
  <c r="X163" i="3"/>
  <c r="Y163" i="3" s="1"/>
  <c r="X162" i="3"/>
  <c r="Y162" i="3" s="1"/>
  <c r="X161" i="3"/>
  <c r="Y161" i="3" s="1"/>
  <c r="X160" i="3"/>
  <c r="Y160" i="3" s="1"/>
  <c r="X159" i="3"/>
  <c r="Y159" i="3" s="1"/>
  <c r="X158" i="3"/>
  <c r="Y158" i="3" s="1"/>
  <c r="X157" i="3"/>
  <c r="Y157" i="3" s="1"/>
  <c r="X156" i="3"/>
  <c r="Y156" i="3" s="1"/>
  <c r="X155" i="3"/>
  <c r="Y155" i="3" s="1"/>
  <c r="X154" i="3"/>
  <c r="Y154" i="3" s="1"/>
  <c r="X153" i="3"/>
  <c r="Y153" i="3" s="1"/>
  <c r="X152" i="3"/>
  <c r="Y152" i="3" s="1"/>
  <c r="X151" i="3"/>
  <c r="Y151" i="3" s="1"/>
  <c r="X150" i="3"/>
  <c r="Y150" i="3" s="1"/>
  <c r="X149" i="3"/>
  <c r="Y149" i="3" s="1"/>
  <c r="X148" i="3"/>
  <c r="Y148" i="3" s="1"/>
  <c r="X147" i="3"/>
  <c r="Y147" i="3" s="1"/>
  <c r="X146" i="3"/>
  <c r="Y146" i="3" s="1"/>
  <c r="X145" i="3"/>
  <c r="Y145" i="3" s="1"/>
  <c r="X144" i="3"/>
  <c r="Y144" i="3" s="1"/>
  <c r="X143" i="3"/>
  <c r="Y143" i="3" s="1"/>
  <c r="X142" i="3"/>
  <c r="Y142" i="3" s="1"/>
  <c r="X141" i="3"/>
  <c r="Y141" i="3" s="1"/>
  <c r="X140" i="3"/>
  <c r="Y140" i="3" s="1"/>
  <c r="X139" i="3"/>
  <c r="Y139" i="3" s="1"/>
  <c r="X138" i="3"/>
  <c r="Y138" i="3" s="1"/>
  <c r="X137" i="3"/>
  <c r="Y137" i="3" s="1"/>
  <c r="X136" i="3"/>
  <c r="Y136" i="3" s="1"/>
  <c r="X135" i="3"/>
  <c r="Y135" i="3" s="1"/>
  <c r="X134" i="3"/>
  <c r="Y134" i="3" s="1"/>
  <c r="X133" i="3"/>
  <c r="Y133" i="3" s="1"/>
  <c r="X132" i="3"/>
  <c r="Y132" i="3" s="1"/>
  <c r="X131" i="3"/>
  <c r="Y131" i="3" s="1"/>
  <c r="X130" i="3"/>
  <c r="Y130" i="3" s="1"/>
  <c r="X129" i="3"/>
  <c r="Y129" i="3" s="1"/>
  <c r="X128" i="3"/>
  <c r="Y128" i="3" s="1"/>
  <c r="X127" i="3"/>
  <c r="Y127" i="3" s="1"/>
  <c r="X126" i="3"/>
  <c r="Y126" i="3" s="1"/>
  <c r="X125" i="3"/>
  <c r="Y125" i="3" s="1"/>
  <c r="X124" i="3"/>
  <c r="Y124" i="3" s="1"/>
  <c r="X123" i="3"/>
  <c r="Y123" i="3" s="1"/>
  <c r="X122" i="3"/>
  <c r="Y122" i="3" s="1"/>
  <c r="X121" i="3"/>
  <c r="Y121" i="3" s="1"/>
  <c r="X120" i="3"/>
  <c r="Y120" i="3" s="1"/>
  <c r="X119" i="3"/>
  <c r="Y119" i="3" s="1"/>
  <c r="X118" i="3"/>
  <c r="Y118" i="3" s="1"/>
  <c r="X117" i="3"/>
  <c r="Y117" i="3" s="1"/>
  <c r="X116" i="3"/>
  <c r="Y116" i="3" s="1"/>
  <c r="X115" i="3"/>
  <c r="Y115" i="3" s="1"/>
  <c r="X114" i="3"/>
  <c r="Y114" i="3" s="1"/>
  <c r="X113" i="3"/>
  <c r="Y113" i="3" s="1"/>
  <c r="X112" i="3"/>
  <c r="Y112" i="3" s="1"/>
  <c r="X111" i="3"/>
  <c r="Y111" i="3" s="1"/>
  <c r="X110" i="3"/>
  <c r="Y110" i="3" s="1"/>
  <c r="X109" i="3"/>
  <c r="Y109" i="3" s="1"/>
  <c r="X108" i="3"/>
  <c r="Y108" i="3" s="1"/>
  <c r="X107" i="3"/>
  <c r="Y107" i="3" s="1"/>
  <c r="X106" i="3"/>
  <c r="Y106" i="3" s="1"/>
  <c r="X105" i="3"/>
  <c r="Y105" i="3" s="1"/>
  <c r="X104" i="3"/>
  <c r="Y104" i="3" s="1"/>
  <c r="X103" i="3"/>
  <c r="Y103" i="3" s="1"/>
  <c r="X102" i="3"/>
  <c r="Y102" i="3" s="1"/>
  <c r="X101" i="3"/>
  <c r="Y101" i="3" s="1"/>
  <c r="X100" i="3"/>
  <c r="Y100" i="3" s="1"/>
  <c r="X99" i="3"/>
  <c r="Y99" i="3" s="1"/>
  <c r="X98" i="3"/>
  <c r="Y98" i="3" s="1"/>
  <c r="X97" i="3"/>
  <c r="Y97" i="3" s="1"/>
  <c r="X96" i="3"/>
  <c r="Y96" i="3" s="1"/>
  <c r="X95" i="3"/>
  <c r="Y95" i="3" s="1"/>
  <c r="X94" i="3"/>
  <c r="Y94" i="3" s="1"/>
  <c r="X93" i="3"/>
  <c r="Y93" i="3" s="1"/>
  <c r="X92" i="3"/>
  <c r="Y92" i="3" s="1"/>
  <c r="X91" i="3"/>
  <c r="Y91" i="3" s="1"/>
  <c r="X90" i="3"/>
  <c r="Y90" i="3" s="1"/>
  <c r="X89" i="3"/>
  <c r="Y89" i="3" s="1"/>
  <c r="X88" i="3"/>
  <c r="Y88" i="3" s="1"/>
  <c r="X87" i="3"/>
  <c r="Y87" i="3" s="1"/>
  <c r="X86" i="3"/>
  <c r="Y86" i="3" s="1"/>
  <c r="X85" i="3"/>
  <c r="Y85" i="3" s="1"/>
  <c r="X84" i="3"/>
  <c r="Y84" i="3" s="1"/>
  <c r="X83" i="3"/>
  <c r="Y83" i="3" s="1"/>
  <c r="X82" i="3"/>
  <c r="Y82" i="3" s="1"/>
  <c r="X81" i="3"/>
  <c r="Y81" i="3" s="1"/>
  <c r="X80" i="3"/>
  <c r="Y80" i="3" s="1"/>
  <c r="X79" i="3"/>
  <c r="Y79" i="3" s="1"/>
  <c r="X78" i="3"/>
  <c r="Y78" i="3" s="1"/>
  <c r="X77" i="3"/>
  <c r="Y77" i="3" s="1"/>
  <c r="X76" i="3"/>
  <c r="Y76" i="3" s="1"/>
  <c r="Y75" i="3"/>
  <c r="X74" i="3"/>
  <c r="Y74" i="3" s="1"/>
  <c r="X73" i="3"/>
  <c r="Y73" i="3" s="1"/>
  <c r="X72" i="3"/>
  <c r="Y72" i="3" s="1"/>
  <c r="X71" i="3"/>
  <c r="Y71" i="3" s="1"/>
  <c r="X70" i="3"/>
  <c r="Y70" i="3" s="1"/>
  <c r="X69" i="3"/>
  <c r="Y69" i="3" s="1"/>
  <c r="X68" i="3"/>
  <c r="Y68" i="3" s="1"/>
  <c r="X67" i="3"/>
  <c r="Y67" i="3" s="1"/>
  <c r="X66" i="3"/>
  <c r="Y66" i="3" s="1"/>
  <c r="X65" i="3"/>
  <c r="Y65" i="3" s="1"/>
  <c r="X64" i="3"/>
  <c r="X63" i="3"/>
  <c r="X62" i="3"/>
  <c r="V61" i="3"/>
  <c r="X61" i="3" s="1"/>
  <c r="V60" i="3"/>
  <c r="X60" i="3" s="1"/>
  <c r="V59" i="3"/>
  <c r="X59" i="3" s="1"/>
  <c r="X58" i="3"/>
  <c r="V57" i="3"/>
  <c r="X57" i="3" s="1"/>
  <c r="X56" i="3"/>
  <c r="Y56" i="3" s="1"/>
  <c r="X55" i="3"/>
  <c r="Y55" i="3" s="1"/>
  <c r="V54" i="3"/>
  <c r="X54" i="3" s="1"/>
  <c r="Y54" i="3" s="1"/>
  <c r="X53" i="3"/>
  <c r="V52" i="3"/>
  <c r="X52" i="3" s="1"/>
  <c r="Y52" i="3" s="1"/>
  <c r="X51" i="3"/>
  <c r="Y51" i="3" s="1"/>
  <c r="X50" i="3"/>
  <c r="Y50" i="3" s="1"/>
  <c r="X49" i="3"/>
  <c r="Y49" i="3" s="1"/>
  <c r="X48" i="3"/>
  <c r="Y48" i="3" s="1"/>
  <c r="V47" i="3"/>
  <c r="X47" i="3" s="1"/>
  <c r="Y47" i="3" s="1"/>
  <c r="X46" i="3"/>
  <c r="Y46" i="3" s="1"/>
  <c r="X45" i="3"/>
  <c r="Y45" i="3" s="1"/>
  <c r="V44" i="3"/>
  <c r="X44" i="3" s="1"/>
  <c r="X43" i="3"/>
  <c r="Y43" i="3" s="1"/>
  <c r="X42" i="3"/>
  <c r="Y42" i="3" s="1"/>
  <c r="X41" i="3"/>
  <c r="X40" i="3"/>
  <c r="X39" i="3"/>
  <c r="X38" i="3"/>
  <c r="X37" i="3"/>
  <c r="Y37" i="3" s="1"/>
  <c r="X36" i="3"/>
  <c r="X35" i="3"/>
  <c r="X34" i="3"/>
  <c r="X33" i="3"/>
  <c r="X32" i="3"/>
  <c r="X31" i="3"/>
  <c r="X30" i="3"/>
  <c r="X29" i="3"/>
  <c r="X28" i="3"/>
  <c r="Y28" i="3" s="1"/>
  <c r="X27" i="3"/>
  <c r="Y27" i="3" s="1"/>
  <c r="X26" i="3"/>
  <c r="Y26" i="3" s="1"/>
  <c r="X25" i="3"/>
  <c r="Y25" i="3" s="1"/>
  <c r="X24" i="3"/>
  <c r="X23" i="3"/>
  <c r="X22" i="3"/>
  <c r="X21" i="3"/>
  <c r="X20" i="3"/>
  <c r="X19" i="3"/>
  <c r="X18" i="3"/>
  <c r="X17" i="3"/>
  <c r="Y17" i="3" s="1"/>
  <c r="X16" i="3"/>
  <c r="Y16" i="3" s="1"/>
  <c r="X15" i="3"/>
  <c r="X14" i="3"/>
  <c r="X13" i="3"/>
  <c r="X12" i="3"/>
  <c r="X11" i="3"/>
  <c r="X10" i="3"/>
  <c r="X9" i="3"/>
  <c r="X8" i="3"/>
  <c r="Y8" i="3" s="1"/>
  <c r="X7" i="3"/>
  <c r="Y7" i="3" s="1"/>
  <c r="X6" i="3"/>
  <c r="O65" i="3"/>
  <c r="O64" i="3"/>
  <c r="O63" i="3"/>
  <c r="O62" i="3"/>
  <c r="O61" i="3"/>
  <c r="O60" i="3"/>
  <c r="O59" i="3"/>
  <c r="O58" i="3"/>
  <c r="O57" i="3"/>
  <c r="O54" i="3"/>
  <c r="O53" i="3"/>
  <c r="O52" i="3"/>
  <c r="O51" i="3"/>
  <c r="O50" i="3"/>
  <c r="O49" i="3"/>
  <c r="O48" i="3"/>
  <c r="O47" i="3"/>
  <c r="O44"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O7" i="3"/>
  <c r="O6" i="3"/>
  <c r="Y38" i="3" l="1"/>
  <c r="Y19" i="3"/>
  <c r="Y18" i="3"/>
  <c r="Y9" i="3"/>
  <c r="Y10" i="3"/>
  <c r="Y11" i="3"/>
  <c r="Y53" i="3"/>
  <c r="Y41" i="3"/>
  <c r="Y57" i="3"/>
  <c r="Y20" i="3"/>
  <c r="Y40" i="3"/>
  <c r="Y21" i="3"/>
  <c r="Y63" i="3"/>
  <c r="Y24" i="3"/>
  <c r="Y64" i="3"/>
  <c r="Y35" i="3"/>
  <c r="Y36" i="3"/>
  <c r="Y6" i="3"/>
  <c r="Y22" i="3"/>
  <c r="Y23" i="3"/>
  <c r="Y39" i="3"/>
  <c r="Y32" i="3"/>
  <c r="Y59" i="3"/>
  <c r="Y61" i="3"/>
  <c r="Y33" i="3"/>
  <c r="Y34" i="3"/>
  <c r="Y58" i="3"/>
  <c r="Y44" i="3"/>
  <c r="Y60" i="3"/>
  <c r="Y12" i="3"/>
  <c r="Y13" i="3"/>
  <c r="Y29" i="3"/>
  <c r="Y62" i="3"/>
  <c r="Y14" i="3"/>
  <c r="Y30" i="3"/>
  <c r="Y15" i="3"/>
  <c r="Y31" i="3"/>
</calcChain>
</file>

<file path=xl/sharedStrings.xml><?xml version="1.0" encoding="utf-8"?>
<sst xmlns="http://schemas.openxmlformats.org/spreadsheetml/2006/main" count="2341" uniqueCount="961">
  <si>
    <t>#</t>
  </si>
  <si>
    <t xml:space="preserve">ACCIÓN </t>
  </si>
  <si>
    <t xml:space="preserve">EJE </t>
  </si>
  <si>
    <t>OBJETIVO ESTRATÉGICO</t>
  </si>
  <si>
    <t>ESTRATEGIA / PROGRAMA</t>
  </si>
  <si>
    <t>INDICADOR</t>
  </si>
  <si>
    <t>UNIDAD</t>
  </si>
  <si>
    <t>LÍNEA BASE</t>
  </si>
  <si>
    <t>META 2023</t>
  </si>
  <si>
    <t>META 2024</t>
  </si>
  <si>
    <t>META 2025</t>
  </si>
  <si>
    <t xml:space="preserve">META 2026 </t>
  </si>
  <si>
    <t>META CUATRIENIO</t>
  </si>
  <si>
    <t>AVANCE DE CUMPLIMIENTO CONSOLIDADO CUATRIENIO</t>
  </si>
  <si>
    <t>ARCHIVO GENERAL DE LA NACIÓN</t>
  </si>
  <si>
    <t>Subdirección del Sistema Nacional de Archivos (SNA) </t>
  </si>
  <si>
    <t>N/A</t>
  </si>
  <si>
    <t xml:space="preserve"> Acervos documentales para los derechos humanos y la paz</t>
  </si>
  <si>
    <t>PROGRAMA ARCHIVOS PARA LA PAZ:
Recuperación y preservación de archivos y activación social de las
memorias en organizaciones sociales, comunitarias y de derechos
humanos en Colombia.</t>
  </si>
  <si>
    <t>Porcentaje de municipios priorizados con organizaciones caracterizadas en el manejo de la información.</t>
  </si>
  <si>
    <t>Porcentaje</t>
  </si>
  <si>
    <t>Porcentaje de municipios priorizados con implementación de la propuesta formativa y de acompañamiento en el manejo de la información para organizaciones.</t>
  </si>
  <si>
    <t>Porcentaje de municipios priorizados con productos de comunicación desarrollados para la difusión de experiencias de archivos, memorias y gestión de la información de organizaciones.</t>
  </si>
  <si>
    <t>PROGRAMA ARCHIVOS, MEMORIAS Y REPARACIÓN HISTÓRICA:
Preservación de archivos y memorias en organizaciones de los pueblos
étnicos y entidades relevantes para la reparación histórica de pueblos
indígenas y comunidades afrodescendientes de los antiguos territorios
nacionales y territorios excluidos.</t>
  </si>
  <si>
    <t>Porcentaje de Antiguos Territorios Nacionales y/o territorios excluidos priorizados con caracterización del estado de los acervos documentales y memorias.</t>
  </si>
  <si>
    <t>Porcentaje de Antiguos Territorios Nacionales y/o territorios excluidos priorizados con implementación de la propuesta formativa y de acompañamiento para la preservación de los acervos documentales y memorias.</t>
  </si>
  <si>
    <t>Porcentaje de Antiguos Territorios Nacionales y/o territorios excluidos priorizados con productos de comunicación desarrollados para fomentar la activación y apropiación social de los acervos documentales y memorias</t>
  </si>
  <si>
    <t>Secretaria General (SEG)</t>
  </si>
  <si>
    <t>Nuevas tecnologías para la transparencia y la eficiencia de la gestión pública</t>
  </si>
  <si>
    <t>Fortalecer la infraestructura tecnológica y los sistemas de información del Archivo General de la Nación.</t>
  </si>
  <si>
    <t xml:space="preserve"> Cumplimiento del 100% de la Fase I (2024), Fase II (2025) y Fase III (2026) del fortalecimiento de los sistemas de información y de la infraestructura tecnológica establecidas por cada vigencia.</t>
  </si>
  <si>
    <t> </t>
  </si>
  <si>
    <t>Subdirección de Gestión del Patrimonio Documental (SGP) </t>
  </si>
  <si>
    <t>Política de Archivos y de Gestión Documental para la construcción de una nación diversa e incluyente</t>
  </si>
  <si>
    <t>Estructurar e implementar la metodología y los instrumentos estadísticos del DANE para el Censo Nacional de Archivos.</t>
  </si>
  <si>
    <t xml:space="preserve"> Porcentaje de avance en la estructuración e implementación del Censo Nacional de Archivos </t>
  </si>
  <si>
    <t>Subdirección de Política y Normativa Archivística (SPA) </t>
  </si>
  <si>
    <t>Posicionar el Observatorio de la Política de Archivos y Gestión Documental, como un centro de pensamiento e investigación, orientado a fortalecer las capacidades de los actores e instancias involucradas en la función archivística</t>
  </si>
  <si>
    <t>Porcentaje de avance en la implementación de las líneas de trabajo para el fortalecimiento del observatorio</t>
  </si>
  <si>
    <t>Subdirección de Transformación Digital e Innovación Archivística (STI)</t>
  </si>
  <si>
    <t>Porcentaje de avance en la implementación de herramientas TIC para la preservación digital, almacenamiento, difusión y acceso del patrimonio documental del AGN</t>
  </si>
  <si>
    <t>Subdirección de Política y Normativa Archivística (SPA)</t>
  </si>
  <si>
    <t>Reglamentar la política de gestión documental de archivos</t>
  </si>
  <si>
    <t>Porcentaje de avance en la Reglamentación de la Política de Gestión Documental de Archivos</t>
  </si>
  <si>
    <t>Asesor Cooperación Internacional</t>
  </si>
  <si>
    <t>Archivos para la investigación y activación de la memoria</t>
  </si>
  <si>
    <t>Diseñar e implementar una ruta de cooperación internacional para la territorialización e internacionalización del AGN.</t>
  </si>
  <si>
    <t xml:space="preserve">Porcentaje de implementación de la estrategia de cooperación para la territorialización e internacionalización del AGN </t>
  </si>
  <si>
    <t xml:space="preserve"> Subdirección de Gestión del Patrimonio Documental (SGP)</t>
  </si>
  <si>
    <t>Porcentaje de avance en la preservación, apropiación y difusión de archivos para las artes, los oficios y los saberes</t>
  </si>
  <si>
    <t>Porcentaje de avance en  la activación del fondo documental de la CEV.</t>
  </si>
  <si>
    <t>Nivel de avance en la recuperación y preservación de archivos históricos de los municipios de la cuenca del río Magdalena.</t>
  </si>
  <si>
    <t>Subdirección de Inspección, Vigilancia y Control (SIV).</t>
  </si>
  <si>
    <t xml:space="preserve">Formular e implementar un modelo integrado de Inspección, Vigilancia y Control que fortalezca el ejercicio de la función archivística en el territorio. </t>
  </si>
  <si>
    <t>Porcentaje de avance en la implementación del Modelo Integrado de Inspección, Vigilancia y Control Archivístico.</t>
  </si>
  <si>
    <t>Subdirección de Archivos de Entidades Liquidadas (SEL</t>
  </si>
  <si>
    <t>Caracterizar e intervenir el fondo documental del extinto Departamento Administrativo de Seguridad-DAS</t>
  </si>
  <si>
    <t>Nivel de avance en la caracterización e intervención del fondo documental del extinto DAS.</t>
  </si>
  <si>
    <t>INSTITUTO COLOMBIANO DE ANTROPOLOGÍA E HISTORIA</t>
  </si>
  <si>
    <t xml:space="preserve">Subdirección de Gestión del Patrimonio </t>
  </si>
  <si>
    <t xml:space="preserve">Fortalecer la gestión del patrimonio arqueológico como determinante en el ordenamiento territorial que integra  múltiples dimensiones de la vida social, económica, política, ambiental y cultural para la construcción sostenible y democrática de los territorios. </t>
  </si>
  <si>
    <t>Fortalecer los mecanismos de protección, conservación y gestión integral del patrimonio arqueológico mediante la formulación de declaratorias de Áreas Arqueológicas Protegidas (AAP) en territorios estratégicos, con énfasis en la región de La Mojana, así como la construcción de su Plan de Manejo Arqueológico orientado a la salvaguardia, sostenibilidad y apropiación social del patrimonio cultural arqueológico del país.</t>
  </si>
  <si>
    <t>Plan de manejo arqueológico formulado para el Área Arqueológica Protegida de La Mojana.</t>
  </si>
  <si>
    <t xml:space="preserve">Número </t>
  </si>
  <si>
    <t>Acto administrativo de declaratoria del Área Arqueológica Protegida (AAP) de La Mojana expedido.</t>
  </si>
  <si>
    <t>Fortalecer la gestión integral y la salvaguardia del patrimonio arqueológico asociado al Qhapaq Ñan como Sitio de Patrimonio Mundial, mediante la actualización del Plan de Manejo Arqueológico del Área Arqueológica Protegida (AAP), incorporando lineamientos de conservación, sostenibilidad, apropiación social y articulación interinstitucional para su protección y gestión territorial.</t>
  </si>
  <si>
    <t>Plan de Manejo Arqueológico del AAP Qhapaq Ñan actualizado.</t>
  </si>
  <si>
    <t>Fortalecer la apropiación social y la difusión del conocimiento sobre el patrimonio cultural sumergido mediante la divulgación de los resultados derivados de los procesos de investigación asociados al Área Arqueológica Protegida (AAP) Galeón San José, promoviendo la generación, publicación y circulación de contenidos académicos y científicos que contribuyan al conocimiento, valoración y salvaguardia del patrimonio cultural de la Nación.</t>
  </si>
  <si>
    <t>Libros resultado de investigación sobre patrimonio cultural sumergido publicados.</t>
  </si>
  <si>
    <t>Artículos científicos sobre patrimonio cultural sumergido publicados.</t>
  </si>
  <si>
    <t>Subdirección de Apropiación Social y Relacionamiento con la Ciudadanía</t>
  </si>
  <si>
    <t>Fortalecer las capacidades organizacionales e institucionales en investigación, divulgación, fomento, infraestructura, articulación interinstitucional, gestión pública y administrativa para robustecer la presencia regional, disminuir brechas de desigualdad social y garantizar derechos.</t>
  </si>
  <si>
    <t>Fortalecer la investigación, la divulgación del conocimiento y la apropiación social del patrimonio arqueológico, antropológico e histórico mediante la implementación de programas de fomento orientados al otorgamiento de estímulos que promuevan la participación de investigadores, comunidades y actores estratégicos en procesos de generación y circulación de conocimiento.</t>
  </si>
  <si>
    <t>Número de estímulos otorgados en la vigencia</t>
  </si>
  <si>
    <t>Número</t>
  </si>
  <si>
    <t>Fortalecer los procesos de producción, coproducción, fomento y divulgación del conocimiento y la investigación interdisciplinaria en la esfera pública con un enfoque de construcción de la paz.</t>
  </si>
  <si>
    <t>Fortalecer los procesos de investigación, conservación, divulgación y apropiación social del patrimonio antropológico, arqueológico e histórico mediante la formulación e implementación de proyectos curatoriales, museológicos y museográficos para exposiciones temporales y permanentes en los parques arqueológicos y sedes a cargo del Instituto Colombiano de Antropología e Historia, promoviendo experiencias educativas y culturales orientadas al reconocimiento, valoración y salvaguardia del patrimonio antropológico, arqueológico e histórico de la Nación.</t>
  </si>
  <si>
    <t>Número de informes de asesoría sobre proyectos curatoriales, museológicos y museográficos institucionales y externos elaborados</t>
  </si>
  <si>
    <t>Dirección General</t>
  </si>
  <si>
    <t>Fortalecer la presencia territorial y la capacidad institucional del Instituto Colombiano de Antropología e Historia mediante la consolidación y fortalecimiento de los centros regionales, promoviendo el desarrollo de procesos de investigación, protección, divulgación y apropiación social del patrimonio antropológico, arqueológico e histórico, así como la articulación con comunidades, entidades territoriales y actores estratégicos en las regiones.</t>
  </si>
  <si>
    <t>Número de actividades ejecutadas para el fortalecimiento de la presencia territorial institucional</t>
  </si>
  <si>
    <t>Comprender las prácticas y dinámicas sociales de las vidas campesinas y de las relaciones urbano-rurales, su especificidad socio-espacial y cultural, para la toma de decisiones en la política pública con énfasis en territorio, hábitat, alimentos, energía y agua.</t>
  </si>
  <si>
    <t>Fortalecer la generación, circulación y apropiación social del conocimiento mediante el desarrollo de procesos de investigación y divulgación sobre temáticas estratégicas relacionadas con el Plan Nacional de Desarrollo como vidas campesinas, economías populares y el Galeón San José, promoviendo la producción de conocimiento sobre el patrimonio antropológico, arqueológico e histórico y su articulación con las dinámicas sociales, culturales y territoriales del país.</t>
  </si>
  <si>
    <t>Número de actividades ejecutadas para el desarrollo de procesos de investigación y divulgación sobre temáticas estratégicas relacionadas con el Plan Nacional de Desarrollo</t>
  </si>
  <si>
    <t>Secretaría General</t>
  </si>
  <si>
    <t>Fortalecer la gestión y capacidades institucionales del Instituto Colombiano de Antropología e Historia mediante la implementación de acciones orientadas a la formalización del empleo, en el marco del cumplimiento de las disposiciones y metas establecidas en el Plan Nacional de Desarrollo 2023–2026, promoviendo condiciones laborales dignas, el fortalecimiento del talento humano y la sostenibilidad institucional.</t>
  </si>
  <si>
    <t>Número de actividades ejecutadas orientadas a la formalización del empleo, en cumplimiento de las metas del Plan Nacional de Desarrollo 2023–2026</t>
  </si>
  <si>
    <t>Subdirección de Investigación y Producción Científica</t>
  </si>
  <si>
    <t>Fortalecer las capacidades institucionales del Instituto Colombiano de Antropología e Historia como centro de investigación mediante la consolidación de lineamientos de política, el desarrollo de investigaciones y la generación de productos académicos y técnicos orientados a la producción, divulgación y apropiación social del conocimiento sobre el patrimonio antropológico, arqueológico e histórico de la Nación.</t>
  </si>
  <si>
    <t>Documento de política de investigación formulado.</t>
  </si>
  <si>
    <t>El cumplimiento de la estrategia se alcanzó durante la vigencia 2024; no obstante, durante el año 2025 se dio inicio a la implementación de la política de investigaciones del Instituto Colombiano de Antropología e Historia, mediante el desarrollo de acciones orientadas a su apropiación institucional, articulación misional y puesta en marcha en los diferentes procesos y líneas de trabajo de la entidad.</t>
  </si>
  <si>
    <t>Número de investigaciones desarrolladas en el periodo de tiempo.</t>
  </si>
  <si>
    <t>Avanzar en la comprensión de las relaciones y dinámicas sociales que generan procesos de diferenciación y jerarquización social con el fin de incidir en políticas y gestión pública incluyentes que superen diferentes formas de discriminación.</t>
  </si>
  <si>
    <t>Número de productos académicos y técnicos generados en el periodo de tiempo.</t>
  </si>
  <si>
    <t>Fortalecer la divulgación científica y la circulación del conocimiento mediante la producción y publicación de contenidos académicos y especializados que contribuyan a la investigación, apropiación social y difusión del patrimonio antropológico, arqueológico e histórico, promoviendo el acceso al conocimiento y el posicionamiento institucional del Instituto Colombiano de Antropología e Historia como centro de investigación.</t>
  </si>
  <si>
    <t>Número de productos impresos publicados.</t>
  </si>
  <si>
    <t>Número de ediciones de revistas especializadas publicadas en el periodo de tiempo.</t>
  </si>
  <si>
    <t>Fortalecer el apoyo técnico y la gestión del conocimiento dirigido a las instituciones del Estado y a la ciudadanía en general mediante el desarrollo e implementación de herramientas de consulta y acceso a la información que faciliten la divulgación, consulta y apropiación social del conocimiento relacionado con el patrimonio antropológico, arqueológico e histórico.</t>
  </si>
  <si>
    <t>Porcentaje de avance en la construcción de la herramienta “Explorador de conceptos”.</t>
  </si>
  <si>
    <t>INSTITUTO CARO Y CUERVO</t>
  </si>
  <si>
    <t>Facultad Seminario Andrés Bello</t>
  </si>
  <si>
    <t>Reconocimiento la memoria viva, las culturas y los saberes.</t>
  </si>
  <si>
    <t>3 Diversificación de la oferta académica</t>
  </si>
  <si>
    <t>5 Potenciar la calidad y relevancia de los procesos de formación del Instituto Caro y Cuervo incorporando metodologías pedagógicas actualizadas y enriqueciendo los contenidos académicos. Asimismo, implementando tecnologías innovadoras para fortalecer el aprendizaje, la investigación y la difusión del patrimonio lingüístico y cultural de Colombia</t>
  </si>
  <si>
    <t>Efectividad en procesos de solicitud del reconocimiento de programas académicos con Alta Calidad</t>
  </si>
  <si>
    <t>Número de documentos de apreciación de condiciones iniciales de programas académicos con fines de Acreditación en Alta Calidad presentados en SACES - CNA</t>
  </si>
  <si>
    <t>Subdirección Académica</t>
  </si>
  <si>
    <t>Apropiación social del conocimiento.</t>
  </si>
  <si>
    <t xml:space="preserve">2 Desarrollar nuevas iniciativas, utilizando el portafolio de servicios actual para aumentar significativamente la presencia en territorio </t>
  </si>
  <si>
    <t>3 Fortalecer la apropiación social del conocimiento en el Instituto Caro y Cuervo, mediante la implementación de actividades participativas y educativas que involucren a la comunidad en la preservación y revitalización del patrimonio lingüístico y cultural de Colombia, conforme a los principios de la Convención de la UNESCO para la Salvaguardia del Patrimonio Cultural Inmaterial.</t>
  </si>
  <si>
    <t>Divulgar mediante actividades artísticas, culturales y académicas, la misión del ICC para posicionar las culturas, artes y saberes de Colombia en el mundo</t>
  </si>
  <si>
    <t>Número de acuerdos, convenios o alianzas interinstitucionales (internacionales) con resultados formalizados durante el período para fortalecer la cooperación académica, científica, cultural o administrativa.</t>
  </si>
  <si>
    <t>Subdirección Administrativa y Financiera</t>
  </si>
  <si>
    <t>1 Modernizar la planta de personal del ICC</t>
  </si>
  <si>
    <t>1 Modernizar la estructura organizacional y establecer la Planta Docente potenciar la contribución a la protección y salvaguardia del patrimonio inmaterial lingüístico y cultural de Colombia</t>
  </si>
  <si>
    <t>Rediseñar el modelo de servicio institucional para potenciar la generación de valor público</t>
  </si>
  <si>
    <t>Número de estudios técnicos completados</t>
  </si>
  <si>
    <t>Grupo de Planeación y Relacionamiento con el Ciudadano</t>
  </si>
  <si>
    <t>Dimensión cultural de la política de paz, para des estigmatizar cualquier forma de odio, racismo y discriminación.</t>
  </si>
  <si>
    <t>6 Optimización de Procesos Administrativos mediante el Impulso a la Mejora Continua y el Desarrollo Institucional como base fundamental para la Prestación de Servicios Académicos en el Instituto Caro y Cuervo</t>
  </si>
  <si>
    <t>8 Desarrollar e implementar estrategias que promuevan la creación de un lenguaje común para el manejo y análisis de datos en todas las áreas del Instituto</t>
  </si>
  <si>
    <t>Fortalecimiento del Servicio al Ciudadano</t>
  </si>
  <si>
    <t>Nivel del indicador NPS (Net Promote Score) en la experiencia de usuarios de los servicios del ICC</t>
  </si>
  <si>
    <t>5 Promover en el Instituto Caro y Cuervo una sólida cultura de generación y utilización de datos, subrayando su importancia fundamental en los procesos de toma de decisiones y en la mejora continua de los procedimientos institucionales.</t>
  </si>
  <si>
    <t>Incrementar 3 puntos anuales en la evaluación del desempeño institucional medido a través de FURAG en el período establecido</t>
  </si>
  <si>
    <t>Grupo de Biblioteca especializada</t>
  </si>
  <si>
    <t>7 Optimización de Procesos Administrativos mediante el Impulso a la Mejora Continua y el Desarrollo Institucional como base fundamental para la Prestación de Servicios Académicos en el Instituto Caro y Cuervo</t>
  </si>
  <si>
    <t>6 Mejorar la calidad del registro de productos asociados a proyectos de investigación mediante un seguimiento activo para garantizar la eficiente consecución de los resultados programados. Impulsar el posicionamiento de los grupos de investigación para consolidar al Instituto como referente en el ámbito de su reconocimiento como centro de investigación por Min Ciencias.</t>
  </si>
  <si>
    <t>Cantidad de folios de los archivos patrimoniales organizados, foliados e inventariados anualmente</t>
  </si>
  <si>
    <t>Dirección General -  Unidad de Control Interno</t>
  </si>
  <si>
    <t>Fortalecimiento de las capacidades Institucionales para generar valor público</t>
  </si>
  <si>
    <t>Nivel de cumplimiento del Plan Anual de Auditoría</t>
  </si>
  <si>
    <t>Grupo de Talento Humano</t>
  </si>
  <si>
    <t>Servidores públicos que han demostrado apropiación de los contenidos priorizados</t>
  </si>
  <si>
    <t>Grupo de Biblioteca Especializada</t>
  </si>
  <si>
    <t>Cantidad de títulos procesados</t>
  </si>
  <si>
    <t>Número de plazas docentes de tiempo completo creadas</t>
  </si>
  <si>
    <t>Esta meta se encuentra programada para la vigencia 2026, a la fecha no se han creado los empleos aún pues este avance depende de la presentación del Estudio Técnico a las instancias de aprobación correspondientes. Por su parte el avance en la Consolidación y Desarrollo del Estudio Técnico de Rediseño Institucional ICC 2024
El equipo de rediseño del Instituto ha avanzado significativamente en las fases de alistamiento, diagnóstico y diseño del rediseño institucional, conforme a la guía metodológica para entidades públicas del orden nacional.
Fase de Alistamiento: Se ha alcanzado un avance del 98%, con actividades como la formalización del equipo de rediseño, la identificación de la estructura organizacional actual, la caracterización de la planta de personal, y la coordinación con el Departamento Administrativo de la Función Pública.
Fase de Diagnóstico: Se ha completado un 92%, incluyendo análisis del marco legal, contexto externo, mapa de procesos, modelo de operación, y estructura organizacional. También se diseñó un cuestionario diagnóstico para identificar problemas, fortalezas y necesidades en recursos humanos, técnicos y financieros.
Fase de Diseño: El progreso es del 55%, trabajando en propuestas para la planta de personal, estructura organizacional, mapa de procesos y perfiles de empleo. Se están consolidando las versiones finales de estas propuestas a través de mesas técnicas.
En general, el estudio técnico de rediseño institucional tiene un avance del 81%. Una vez finalizado, será remitido a diversas instancias de aprobación, como el Consejo Directivo del Instituto, el Ministerio de las Culturas, las Artes y los Saberes, el Ministerio de Hacienda y Crédito Público, y el Departamento Administrativo de la Función Pública.</t>
  </si>
  <si>
    <t>Número de nuevos empleos creados en la planta de personal del Instituto</t>
  </si>
  <si>
    <t>4 Estrategias para la documentación audiovisual</t>
  </si>
  <si>
    <t>7 Desarrollar iniciativas para aumentar el alcance territorial del Instituto, fortaleciendo su participación en ferias del libro, reactivando la Hacienda Yerbabuena como espacios para la difusión y salvaguarda del patrimonio lingüístico de la nación.</t>
  </si>
  <si>
    <t>Número de participantes en talleres de documentación lingüística</t>
  </si>
  <si>
    <t>Número de poblaciones acompañadas en procesos de documentación de lenguas nativas para preservar nuestra riqueza lingüística.</t>
  </si>
  <si>
    <t>Grupo de Sello Editorial</t>
  </si>
  <si>
    <t>Fomentar, salvaguardar y divulgar el patrimonio lingüístico y literario de Colombia a través de la publicación de obras de ficción y no ficción para la divulgación y apropiación social del conocimiento</t>
  </si>
  <si>
    <t>Número de Obras Publicadas por el Sello Editorial del Instituto</t>
  </si>
  <si>
    <t>Grupo de Recursos Físicos</t>
  </si>
  <si>
    <t>Adecuar instalaciones de la Casa Marroquín Osorio de la Hacienda Yerbabuena </t>
  </si>
  <si>
    <t>Acciones para la habilitación de espacios en los museos de la Casa Marroquín Osorio en la Hacienda Yerbabuena</t>
  </si>
  <si>
    <t>NA</t>
  </si>
  <si>
    <t xml:space="preserve">Fortalecer el desarrollo, ejecución y registro de actividades de apropiación social del conocimiento ASC </t>
  </si>
  <si>
    <t>Número de actividades de Apropiación Social del Conocimiento (ASC) realizadas</t>
  </si>
  <si>
    <t>Porcentaje de personal socializado en el Nuevo Lenguaje de Datos</t>
  </si>
  <si>
    <t>Porcentaje de ejecución de las acciones del Plan de Mejoramiento derivado de la autoevaluación institucional</t>
  </si>
  <si>
    <t>Reconocimiento de la memoria viva, las culturas y los saberes.</t>
  </si>
  <si>
    <t>Número de obras digitalizadas de la Biblioteca del Instituto Caro y Cuervo</t>
  </si>
  <si>
    <t>Grupo de Investigaciones académicas</t>
  </si>
  <si>
    <t>Número de lineamientos con enfoque OSIGNH implementados en la política de investigación del Instituto Caro y Cuervo</t>
  </si>
  <si>
    <t>Número de horas de formación virtualizadas en programas de educación formal e informal</t>
  </si>
  <si>
    <t>Número de diplomados ofertados en programas de educación informal.</t>
  </si>
  <si>
    <t>Subdirección Académica - Museos</t>
  </si>
  <si>
    <t>Número total de visitantes registrados en el museo durante el período</t>
  </si>
  <si>
    <t>Posicionar los saberes y conocimientos asociados a los grupos de investigación:  Reconocimiento por Min Ciencias al ICC como centro de investigación</t>
  </si>
  <si>
    <t>Número de productos de proyectos de investigación desarrollados</t>
  </si>
  <si>
    <t>Informes de seguimiento a los proyectos de inversión trimestrales marzo, junio, septiembre
https://www.caroycuervo.gov.co/publicaciones/2023/11/INFORME_CONSOLIDADO_PROY_INV_4T_2023-1.pdf</t>
  </si>
  <si>
    <t>Asegurar la continuidad y sostenibilidad de los proyectos de investigación y fortalecer el impacto de las investigaciones en el ámbito académico y social. </t>
  </si>
  <si>
    <t xml:space="preserve">En la vigencia 2025, se desarrollaron múltiples proyectos de investigación que promovieron avances claves en lingüística, enseñanza de lenguas, análisis sociocultural, documentación de lenguas, estudios literarios y patrimonio editorial, contribuyendo al crecimiento del conocimiento aplicado y al fortalecimiento de capacidades investigativas:
Corpus léxico del español de Colombia CorlexCo. Fase VII
Entre decir y hacer historia: discurso y nación en la Gran Colombia
Formación docente en metodologías activas mediadas por TIC para la enseñanza de lenguas. Fase III
Guía de formación en gramática para profesores de ELE: el sistema verbal
Léxico de referencia del español de Colombia para la enseñanza de español como lengua extranjera (ELE). Fase III
Prueba piloto FonoELE. Fase III
CoRe: Habla conectada y reducción fonética en el español de Colombia. Fase V: Las vocales del español afrocolombiano del Chocó
Literatura y Gastronomía: comidas y bebidas en cinco obras de la narrativa colombiana
Campesinos ilustrados: maneras de escribir y relaciones de poder en el páramo de Sumapaz. Fase 3 de 4: narrativas de resistencia a las desigualdades lingüísticas y participación en redes internacionales
Contribución a la determinación de logros, vacíos y limitaciones del Plan Decenal de Lenguas Nativas de Colombia (2022–2032). Un estudio glotopolítico
Sobre el tiempo gramatical en lenguas de Colombia, Ecuador y Venezuela: observaciones comparativas estructurales y diatópicas. Fase II
100 años de la educación de las personas Sordas en Colombia: una mirada a las instituciones y colectivos Sordos en el surgimiento de la lengua de señas – Fase II
Diccionario y portal digital de la lengua indígena andoque. Fase IV
Herencia viva: memoria oral y el baile de garza del pueblo bora (Leticia – Amazonas)
ICC 2.0: Integración tecnológica para la preservación y difusión lingüística. Fase 2025
NALAC: Análisis de datos lingüísticos y antropológicos recolectados mediante colaboración ciudadana. Fase VI
Diseño e implementación de un modelo de estudio de la edición independiente colombiana (tercera fase)
Escritura epistolar campesina en el Tolima Grande: juntas veredales, Iglesia y Estado en interacción (1958–1966)
Gaceta Tercer Mundo. Razones para una intervención intelectual
La internacionalización de la Empresa Editora Zig-Zag en el mercado andino (1934–1971)
Lectura material de tres colecciones del sello editorial Tercer Mundo (Colombia): un ejemplo de transición a la producción industrial del libro
Diálogos de Abiayala: tequio de traducción intercultural
Las fiestas del exilio en la literatura colombiana. Fase III: «El caso del poeta exiliado Mario Camelo o Las hierbas del exilio»
Poesía en movimiento. Fase VI
Voces desde el margen: ficciones históricas del siglo XXI de autoría femenina
Exploración de las experiencias femeninas del placer y la furia, frente a la búsqueda de la justicia (2025 y 2026). Fase I
Inadecuaciones y fragmentaciones: estéticas de la vida social digitalizada (2025 y 2026). Fase I
Miembro fantasma: escribir la ausencia (2025 y 2026). Fase I
Traducir el nombre propio. Ernesto Volkening, escritor bogotano (2025 y 2026). Fase </t>
  </si>
  <si>
    <t>AVANCE PORCENTUAL DE CUMPLIMIENTO</t>
  </si>
  <si>
    <t xml:space="preserve">Durante el primer semestre de la vigencia 2026, el programa se implementó en 3 Antiguos Territorios Nacionales y 2 Territorios Excluidos. En este periodo, el programa tuvo presencia en los siguientes Territorios:
- Amazonas.
- Cauca.
-Bolívar.
 - San Andrés y Providencia.
 - La Guajira.
En estos 3 Antiguos Territorios Nacionales y 2 Territorios Excluidos, se desarrollaron las actividades previstas por el programa, en la identificación y caracterización, obteniendo los siguientes avances:
 1) Se da inicio a los procesos contractuales asociados al desarrollo de las fases estructuradas en el Programa Archivos, Memorias y Reparación Histórica y los aspectos de planeación en la fase de alistamiento.
2) Se identificaron  los 3 Antiguos Territorios Nacionales y  2 Territorios Excluidos, en los que se desarrolló el proceso de caracterización en las organizaciones de los pueblos étnicos, entidades y acervos relevantes para la reparación histórica de pueblos indígenas y comunidades afrodescendientes de los Antiguos Territorios Nacionales.
3)  Se realizaron sesiones de trabajo en los 3 Antiguos Territorios Nacionales  y  2 Territorios Excluidos,  donde se socializó el programa, sus objetivos, fases, principios y metodología de implementación, promoviendo espacios de diálogo y participación con las organizaciones de los pueblos étnicos, entidades y acervos relevantes para la reparación histórica de pueblos indígenas y comunidades afrodescendientes.
4) .Se elaboró un documento diagnóstico en los 3 Antiguos Territorios Nacionales y  2 Territorios Excluidos, , en preservación de los acervos documentales y memorias para la reparación histórica de pueblos indígenas y comunidades afrodescendientes basado en la caracterización realizada.
</t>
  </si>
  <si>
    <t>Durante el primer semestre de la vigencia 2026, el programa se implementó en 3 Antiguos Territorios Nacionales y 2 Territorios Excluidos. En este periodo, el programa tuvo presencia en los siguientes Territorios:
- Amazonas.
- Cauca.
-Bolívar.
 - San Andrés y Providencia.
 - La Guajira.
En estos 3 Antiguos Territorios Nacionales y 2 Territorios Excluidos, se desarrollaron las actividades previstas por el programa, en la identificación y caracterización, obteniendo los siguientes avances:
1) Se diseñó una propuesta formativa en los 3 Antiguos Territorios Nacionales y 2 Territorios Excluidos,  en preservación de los acervos documentales y memorias para la reparación histórica de pueblos indígenas y comunidades afrodescendientes basado en la caracterización realizada a través de las organizaciones y entidades vinculadas al programa..
2) Se implementó una propuesta formativa en los 3 Antiguos Territorios Nacionales y 2 Territorios Excluidos,  en preservación de los acervos documentales y memorias para la reparación histórica de pueblos indígenas y comunidades afrodescendientes basado en la caracterización realizada de las organizaciones y entidades vinculadas al programa.
3)  Se acompañó técnicamente a los 3 Antiguos Territorios Nacionales y 2 Territorios Excluidos, de los pueblos étnicos y entidades relevantes para la reparación histórica de pueblos indígenas y comunidades afrodescendientes en preservación de los acervos documentales y memorias de las organizaciones y entidades vinculadas al programa.</t>
  </si>
  <si>
    <t xml:space="preserve">Durante el primer semestre de la vigencia 2026, el programa se implementó en 3 Antiguos Territorios Nacionales y 2 Territorios Excluidos. En este periodo, el programa tuvo presencia en los siguientes Territorios:
- Amazonas.
- Cauca.
-Bolívar.
 - San Andrés y Providencia.
 - La Guajira.
En estos 3 Antiguos Territorios Nacionales y 2 Territorios Excluidos, se desarrollaron las actividades previstas por el programa, en la identificación y caracterización, obteniendo los siguientes avances: En estos 3 Antiguos Territorios Nacionales se desarrollaron las actividades previstas por el programa, en la divulgación, obteniendo los siguientes avances:
1) Se diseño e implemento espacios de diálogo en los 3 Antiguos Territorios Nacionales y 2 Territorios Excluidos, de los pueblos étnicos y entidades relevantes para la reparación histórica de pueblos indígenas y comunidades afrodescendientes de los antiguos territorios nacionales y territorios excluidos, en materia de archivos, memorias y gestión de la información de las organizaciones y entidades vinculadas al programa.
2) Creación de piezas comunicativas para visibilizar los 3 Antiguos Territorios Nacionales y 2 Territorios Excluidos, sobre el trabajo y experiencias de las organizaciones de los pueblos étnicos y entidades relevantes para la reparación histórica de pueblos indígenas y comunidades afrodescendientes de los Antiguos Territorios Nacionales.
</t>
  </si>
  <si>
    <t>Durante el año 2024, se llevaron a cabo las siguientes actividades:
Adquisición de discos duros y memorias RAM , se realizó la  actualización de la infraestructura tecnológica del AGN, y se llevó a cabo la actualización de 247 equipos en ambas sedes, este proceso sigue en curso hasta dar cumplimiento en lo establecido en el contrato.
Actualización de todos los equipos de cómputo y portátiles aptos para la repotenciación, adicionalmente en cumplimiento al contrato, el proveedor realiza la entrega de 30 AP (Access Point) y 4 switches, para continuar con el proceso de actualización de la infraestructura tecnológica de la entidad.
Instalación de los Switch POE en cada uno de los racks de comunicaciones, adicional se realiza la instalación de los Access Point (AP) en la sede principal con el cual se da por finalizado el contrato con el proveedor, confirmando la entrega de todo lo establecido en el contrato 477-2023
A su vez, durante el segundo semestre de la vigencia, se llevaron a cabo las siguientes actividades:
Inició la Fase 1 de identificación y caracterización mediante un censo detallado de archivos y memorias, evaluando sus condiciones actuales de conservación.
Se alcanzó un avance del 33,85% en almacenamiento con el alistamiento de equipos y se adjudicó el contrato del CCTV. El cableado se declaró desierto para reestructurarse como compra de switches.
Se recibieron los equipos de almacenamiento (42,5% de avance) y se publicó el nuevo proceso de cableado en SECOP. La compra de computadores se ajustó para incluir portátiles y aportes de otras áreas.</t>
  </si>
  <si>
    <t>En el primer semestre de 2026, se evidencia un cumplimiento de la meta asociada, soportado con la adjudicación del proceso de Hiperconvergencia, que le da al AGN el fortalecimiento de la infraestructura asociada a incrementar las capacidades de procesamiento y almacenamiento. Con relación al fortalecimiento de los sistemas de información, se contó con 5 sistemas de información actualizados y soportados, gobernados y gestionados, cumpliendo con el ciclo del vida del desarrollo asegurando repositorios institucionales de documentación y versionamiento del código fuente.</t>
  </si>
  <si>
    <t xml:space="preserve">
Durante el año 2024, se llevaron a cabo las siguientes actividades:
Actividades marzo y abril: Se está revisando por parte de las Subdirecciones de Política y del Sistema Nacional de Archivos el formulario y los documentos metodológicos.
Estas actividades se encuentran dentro de la Fase II 2024: Implementación del piloto número 1. Censo en entidades del Nivel Nacional de la Rama Ejecutiva, Gobernaciones, Distritos y Alcaldías Municipales.
En el segundo semestre:  1- Se realizó el lanzamiento oficial de la convocatoria al Censo Nacional de Archivos a través de la página web institucional y las redes sociales. Asimismo, se activó la campaña de comunicación para reforzar la difusión de esta iniciativa.
2- Se concretó la contratación de la persona encargada de brindar apoyo operativo al desarrollo del Censo.
3- Durante el mes de junio el Archivo General de la Nación realizó una transmisión en vivo (Facebook Live) el 25 de junio para resolver dudas sobre el Censo Nacional de Archivos. El objetivo de esta transmisión fue ayudar a las entidades estatales y privadas con funciones públicas a comprender el censo y cómo diligenciar correctamente la información solicitada</t>
  </si>
  <si>
    <t> Durante el periodo se avanzó en la consolidación del Documento Metodológico del Censo Nacional de Archivos 2025 y en el procesamiento y análisis estadístico de la información obtenida en la operación. La base analítica quedó conformada por 249 entidades informantes y 297 fondos o colecciones documentales, sobre los cuales se desarrollaron 35 cuadros de resultados estructurados en siete ejes temáticos.
Como parte del análisis se calcularon indicadores relacionados con caracterización institucional y cobertura geográfica; gestión documental e instrumentos archivísticos; infraestructura física y condiciones de conservación; patrimonio documental; acceso a la información y servicios archivísticos; transformación digital y gestión electrónica de documentos; y brechas territoriales y por orden de gobierno</t>
  </si>
  <si>
    <t>Durante el año 2023, se llevaron a cabo las siguientes actividades:
Estructuración, aprobación y formalización del Observatorio del AGN mediante la Resolución 337 de 2023. Integración datos institucionales, actualización contenidos técnicos y académicos del micrositio, y elaboración de guías metodológicas.
Desarrollo de acciones de articulación con la Red Nacional de Observatorios de Derechos Humanos (RODHI). Implementación Plan de Divulgación mediante actividades internas y externas, incluyendo participación en la Feria del Libro, Facebook Live, programa de radio y pódcast.
A su vez, durante el segundo semestre de la vigencia, se llevaron a cabo las siguientes actividades:
Fortalecimiento del Observatorio AGN mediante actualización continua del micrositio, publicación de nuevas Cátedras de Investigación, análisis documentales, entrega progresiva del Plan de Divulgación. Avance articulación internacional con Iberarchivos y publicación de resultados claves sobre la gestión documental del periodo 2020–2023, incluyendo análisis departamentales, georreferenciación y buscador de preguntas frecuentes. Desarrollo de documentos técnicos como el análisis sobre expedientes híbridos y generación de piezas de divulgación para fortalecer capacidades institucionales.</t>
  </si>
  <si>
    <t xml:space="preserve"> Con corte al primer semestre se destacan avances en la implementación de las líneas de investigación, mediante la actualización de contenidos sobre archivos, derechos humanos, memoria, paz y reconciliación; la publicación de una matriz de documentos relevantes sobre derechos humanos; avances en la línea de Patrimonio Documental; y la publicación de cuatro textos investigativos de la colección Otras Colombias Posibles. Paralelamente, se fortaleció la divulgación mediante una pieza gráfica sobre preguntas frecuentes.
En materia de análisis y estructuración de datos, se desarrolló una metodología para la revisión de resultados FURAG orientada a la identificación de brechas y evaluación de la madurez de la gestión documental, y se avanzó en instrumentos para la identificación y caracterización de archivos comunitarios, incorporando información de representantes de 12 países de Suramérica.
Asimismo, se avanzó en el fortalecimiento del micrositio del Observatorio, mediante la identificación y actualización de contenidos y la elaboración del manual para un tablero comparativo 2023–2024, concebido para facilitar el análisis de la evolución de la política archivística. </t>
  </si>
  <si>
    <t>Durante el año 2024, se llevaron a cabo las siguientes actividades:
Desde el mes de abril se inició con la estructuración de contratos que están asociados al diagnóstico de herramientas tecnológicas, Esta Estructuración se compone de identificar los perfiles idóneos, asociarlos con los entregables de la primera fase y la inclusión de líneas de necesidades en el PAA.
De igual forma, durante el segundo semestre de la vigencia, se llevaron a cabo las siguientes actividades:
Se realizó el diagnóstico de herramientas mediadas por TIC para la preservación digital, almacenamiento, difusión y acceso del patrimonio documental del Archivo General de la Nación (AGN), el cual fue entregado dentro de los tiempos estipulados. Este ejercicio se desarrolló en articulación con el Marco de Arquitectura Institucional, permitiendo establecer una hoja de ruta alineada con el Plan de Transformación Digital para los próximos tres años.</t>
  </si>
  <si>
    <t>En el año 2025, se llevaron a cabo las siguientes actividades:
Se inició la integración del Producto Mínimo Funcional (PMF) a la gestión organizacional mediante una estrategia de gestión del cambio orientada a su apropiación y uso en la entidad. En este marco, se dio cumplimiento al avance programado para el periodo evaluado. Este resultado refleja el cumplimiento parcial de los hitos definidos, de acuerdo con el indicador establecido, el cual mide la relación entre el número de hitos completados frente a los hitos planificados para el desarrollo del PMF, evidenciando un progreso inicial conforme a la planificación prevista.
Se integró el Producto Mínimo Funcional (PMF) a la gestión organizacional mediante una estrategia de gestión del cambio que facilitó su apropiación y uso en la entidad. En este marco, se dio cumplimiento a la entrega del porcentaje de avance programado para los meses de enero a noviembre, alcanzando un acumulado del 100%. Este resultado se obtuvo con base en el cumplimiento total de los hitos definidos, de acuerdo con el indicador de avance establecido, el cual mide la relación entre el número de hitos completados frente a los hitos planificados para el desarrollo del PMF.</t>
  </si>
  <si>
    <t> Durante la vigencia se desarrolló de manera progresiva la evaluación de la versión piloto, desde la planificación y definición de alcance, criterios y actores, hasta el diseño, validación e implementación de instrumentos de medición. En ese sentido se inició el piloto con información digitalizada de notarías y la aplicación de encuestas a usuarios, cuyos resultados fueron posteriormente analizados para identificar fortalezas, oportunidades de mejora y recomendaciones orientadas al fortalecimiento del producto operativo y su mejora continua.</t>
  </si>
  <si>
    <t xml:space="preserve">
Durante el año 2023, se llevaron a cabo las siguientes actividades:
Elaboración índice temático del Acuerdo Único de la Función Archivística. Inició de matriz que relaciona los artículos del Acuerdo con los procesos de gestión documental. Elaboración de cuadro comparativo sobre documento electrónico frente al Decreto 1080 de 2015, la normativa vigente y lo proyectado en el Acuerdo.
Se avanzó con la elaboración de 18 fichas relacionadas con Curadurías Urbanas y 14 fichas adicionales para normalización del Banco Terminológico.
A su vez, durante el segundo semestre del año, se llevaron a cabo las siguientes actividades:
Publicación para consulta, y respuesta a las observaciones del proyecto normativo Acuerdo 001 de 2024 “Por el cual se establece el Acuerdo Único de la Función Archivística, se definen los criterios técnicos y
jurídicos para su implementación en el Estado Colombiano y se fijan otras disposiciones.” Elaboración guía de evaluación de TRD y TVD. Estandarización base RUSD. Avance de 114 fichas documentales Banco Terminológico. </t>
  </si>
  <si>
    <t xml:space="preserve">Durante el año 2024,  se llevaron a cabo las siguientes actividades:
Actualización y ajuste de guías técnicas TRD-TVD, Historia Institucional. Formulación de insumos de la Política Pública de Archivos. Finalización de contenido curso Acuerdo Único y se avance en su publicación y en jornadas de socialización.
Se culminaron guías complementarias y se entregó la primera versión del mini manual TRD.
De igual forma, durante el segundo semestre de la vigencia 2024, se llevaron a cabo las siguientes actividades:
Formulación Política Pública de Archivos y Gestión Documental, se completa la revisión, diseño, diagramación y publicación de la Guía de Evaluación de TRD y TVD. Se realizan modificaciones derivadas de la consulta publica de la Guía de Historia Institucional. </t>
  </si>
  <si>
    <t>En el año 2025, se llevaron a cabo las siguientes actividades:
Socialización "Lineamientos, estrategias y principios de política archivística" ante funcionarios de la rama judicial.
Expedición de 25 certificados de convalidación (12 TRD y 13 TVD) 24 informes técnicos emitidos (16 TRD y 10 TVD), 193 reuniones en mesas de trabajo y 53 mesas técnicas.
Emisión de 335 conceptos técnicos de Política Archivística.
Inscripción RUSD: 65 consecutivos emitidos , 44 TRD y 21 TVD.
Elaboración documento lineamientos técnicos-Archivos, Patrimonio Documental y Acceso a la Información Ambiental. Entrega documento informe de socialización de la Política de Archivos. Actualización MGDA avance 50%. Documento técnico de Valoración avance 15%
Expedición de 32 certificados de convalidación (21 TRD y 11 TVD), 29 informes técnicos emitidos (23 TRD y 6 TVD) 422 mesas de trabajo (312 para TRD y 110 para TVD). y 20 mesas técnicas.
Se tramitaron 215 Conceptos Técnicos de Política Archivística.  Inscripción RUSD: 91 consecutivos emitidos, 64 TRD  y 27 TVD.</t>
  </si>
  <si>
    <t>Con corte a junio de 2026, se avanzó en la implementación de las cinco líneas de trabajo definidas para fortalecer la reglamentación de la Política de Archivos y Gestión Documental, orientadas a la identificación de necesidades regulatorias, generación y actualización de lineamientos técnicos, estandarización terminológica y divulgación de instrumentos para la función archivística.
Entre los principales avances se encuentra la elaboración y actualización de documentos técnicos complementarios al Acuerdo Único de la Función Archivística, incluyendo los lineamientos para la anonimización de información, el Manual de TRD y los lineamientos sobre valoración documental. Asimismo, los Comités Técnicos continuaron desarrollando sus planes de trabajo como instancias de consulta y articulación para la construcción de documentos y lineamientos técnicos.
En materia de evaluación de instrumentos archivísticos, durante junio se expidieron cuatro certificados de convalidación de TRD, se emitió un informe de evaluación y se realizaron 5 mesas técnicas y 13 mesas de trabajo. Adicionalmente, a junio se habían tramitado 55 conceptos técnicos de Política Archivística, contribuyendo a la unificación de criterios técnicos y de interpretación normativa.
También se avanzó en la actualización del Banco Terminológico – BANTER, mediante la identificación de sectores que requieren actualización y mejora, y se mantuvieron disponibles los lineamientos y guías para la evaluación de instrumentos archivísticos.</t>
  </si>
  <si>
    <t>Durante el primer semestre de 2026, se avanzó en la implementación de la estrategia de cooperación para la territorialización e internacionalización, mediante la identificación de necesidades institucionales y territoriales, la consolidación de socios estratégicos y la estructuración de instrumentos y proyectos de cooperación.
Entre los principales resultados se destaca el fortalecimiento de alianzas con la British Library, la Agencia Presidencial de Cooperación Internacional de Colombia (APC), el Ministerio de Relaciones Exteriores, los Archivos Nacionales de Brasil, Chile y México, así como la participación en redes y mecanismos multilaterales como ALA e Iberarchivos. Estas articulaciones han permitido impulsar iniciativas relacionadas con preservación y digitalización del patrimonio documental, archivos de derechos humanos, memoria histórica, archivos comunitarios y fortalecimiento de capacidades técnicas.
Asimismo, se avanzó en instrumentos concretos de cooperación, entre ellos el proyecto de preservación y digitalización de los archivos notariales de Honda presentado al Endangered Archives Programme de la British Library; el mecanismo de acompañamiento internacional para los procesos de anonimización y desclasificación de los archivos del extinto DAS; la implementación de acciones de la XI Comisión Mixta Colombia–México; y la formalización de un Memorando de Entendimiento con el Ministerio de Cultura de España.</t>
  </si>
  <si>
    <t>Durante el año 2024, se llevaron a cabo las siguientes actividades:
• Reunión  representantes TejeSer y Fensuagro para visitar a Viotá y examinar archivos  organización campesina, notaría, alcaldía y de líderes.
• Trabajo con Discos Fuentes para elaborar exposición Feria del Libro (historia disquera).
• Articulación Xiomara Suescún, directora del Centro Nacional de las Artes Delia Zapata para fortalecer archivo de las artes.
Por otra parte, en el segundo semestre en Honda y Magangué se ha avanzó en la identificación de acervos documentales que pueden conformar los archivos históricos de ambas ciudades, se ha tenido acercamientos con las alcaldías municipales y asociaciones que trabajan por la historia y la memoria. En Barrancabermeja se realizaron talleres de formación en archivos dirigida a archivos comunitarios y en asocio con el programa Archivos para la paz. En Mompox, se ha acompañado y capacitado al Archivo Histórico de esta ciudad en la conservación de sus acervos y se está acompañando el proceso de registro en la RENACH.
Este programa se ha acompañado por la estrategia pedagógica Tu Historia cuenta: el río y yo, en el que se ha trabajado con los estudiantes de bachillerato en Honda y Mompox para reflexionar sobre la historia a través de las fuentes y su relación con las situaciones del presente</t>
  </si>
  <si>
    <t>Durante el primer semestre de 2026, se ha realizado acciones de asistencias técnicas, capacitaciones, identificación y puesta en valor de archivos comunitarios y culturales, así como el trabajo desarrollado con organizaciones y actores de Atlántico, Bolívar, Córdoba y Bogotá. Se realizaron actividades relacionadas con identificación del patrimonio documental, organización de archivos, conservación preventiva y digitalización, además de visitas y acompañamientos a archivos y organizaciones culturales. 
De igual manera, se han realizado acciones de apropiación y difusión vinculadas con el patrimonio documental de Delia Zapata Olivella y Rafael Escalona, como insumo para la elaboración de un producto documental conmemorativo.</t>
  </si>
  <si>
    <t>Durante el año 2024, se llevaron a cabo las siguientes actividades:
Revisión Jurisdicción Especial Paz (procedimiento y formatos para acceso)
- Contratación diseño, cargue información, implementación herramienta consulta fondo documental CEV.
- 2 reuniones (abril) Pilotos programados y socializaciones Fondo.
- Estructuración respuesta a 6 solicitudes información.
En el segundo semestre, inició  la sincronización de la copia digital del fondo de la comisión de la verdad para Suiza , luego de varios meses de preparación. Se revisó y corrigió el protocolo de acceso en sala al fondo de la CEV. Se avanzó en la anonimización de entrevistas del fondo para una petición de acceso. Se iniciaron diálogos con el programa La Paz se toma la palabra del Banco de la república como posible escenario de difusión del fondo.</t>
  </si>
  <si>
    <t> Durante 2026 se avanzó en la activación, apropiación, acceso y difusión del Fondo Documental de la Comisión de la Verdad, mediante actividades de divulgación, formación, consulta, territorialización y articulación interinstitucional.
Se han realizado realizaron 13 actividades, que incluyeron talleres y espacios académicos con estudiantes e investigadores; jornadas de consulta del Fondo; conversatorios y contenidos de divulgación; participación en encuentros sobre archivos, derechos humanos y memoria; y acciones de articulación con la JEP, Biblioteca Nacional, Museo Nacional, Centro Nacional de Memoria Histórica y organizaciones territoriales.
Estas acciones han permitido ampliar el conocimiento y uso del Fondo de la CEV, facilitar su consulta como fuente para la investigación y la memoria, y fortalecer su apropiación social y territorial, contribuyendo a la preservación y activación del legado documental de la Comisión de la Verdad.</t>
  </si>
  <si>
    <t xml:space="preserve">Durante el año 2024, se llevaron a cabo las siguientes actividades:
Visita a Ibagué y a Honda para la articulación de acciones.
Inicio del costeo sobre los archivos de Honda que se encuentran en el AGN.
Formulación del proyecto para el Archivo Histórico del Magdalena Grande.
Inicio de articulación de acciones para las capacitaciones de la vigencia.
En lo relativo al de los 500 años de Santa Marta, se puede informar que se han realizado reuniones con directivos de la Universidad del Magdalena, el Archivo Histórico del Magdalena Grande y la seccional del Banco de la República para avanzar en la intervención del citado archivo.
Se han realizado dos reuniones con directivos del Banco de Desarrollo de América Latina y el Caribe- CAF. 
Así mismo, en el segundo semestre se realizó una visita a Honda con el alcalde para retomar el proceso de la conformación del archivo histórico. Se conversó sobre el estado del archivo que reposa en Bogotá en el AGN y los compromisos para su regreso a Honda. 
También hubo reuniones con el director del Museo Alfonso López Pumarejo en la que se exploraron posibilidades de articulación para activaciones pedagógicas. 
Reunión con el director del Centro Cultural del Banco de la República, una persona de conservación, una persona de investigación y una persona de organización, 
Visitamos los fondos de la alcaldía, del Museo Alfonso López y se tuvieron entrevistas con el Centro de Historia para tener un diagnóstico de los archivos del municipio. </t>
  </si>
  <si>
    <t>Con corte a junio de 2026, se han realizado acompañamientos para la creación y fortalecimiento del Archivo Histórico de Magangué, la articulación con el Museo del Río Magdalena en Honda y actores territoriales del Canal del Dique, así como la realización de talleres de “Tu Historia Cuenta”, actividades de paleografía y espacios de divulgación sobre la relación entre archivos, memoria, territorio y fuentes hídricas.</t>
  </si>
  <si>
    <t>Durante el primer trimestre de 2026, en cumplimiento de la meta establecida en el PEI, se diseñó el Instrumento de Seguimiento al Modelo Integrado de Inspección, Vigilancia y Control (MIIVC) para el ejercicio de la función archivística en el territorio. En esta fase se definieron la metodología, componentes de medición, indicadores, variables y herramientas de recolección de información.
La implementación del instrumento se estableció en cuatro fases: primer trimestre, diseño; segundo trimestre, ajuste metodológico y aplicación del piloto; tercer trimestre, recolección y sistematización de la información; y cuarto trimestre, medición consolidada y análisis de resultados.
Durante el segundo trimestre se realizaron los ajustes metodológicos y una prueba piloto con seis (6) entidades auditadas. Posteriormente, en julio, se aplicó la versión ajustada y aprobada de la encuesta a 288 contactos de entidades auditadas durante 2025 y 2026. Actualmente, se encuentra en proceso la recepción, consolidación y análisis de las respuestas obtenidas.</t>
  </si>
  <si>
    <t>Con corte al primer semestre de 2024 se llevó a cabo la presentación y socialización del plan de dirección para el diagnóstico integral de archivo del fondo documental del extinto DAS en custodia y conservación del AGN ante el comité directivo.  En consecuencia, se recibieron las respectivas observaciones y se realizaron los ajustes necesarios para su posterior aprobación
De igual forma, durante el segundo semestre de la vigencia, se llevaron a cabo las siguientes actividades:
Entrega del documento final del diagnóstico integral de archivos realizado para el fondo documental del extinto DAS. El día 27 de diciembre de 2024 se realizó su entrega oficial a la Jurisdicción Especial para la Paz</t>
  </si>
  <si>
    <t>Para el 2025, con corte al 30 de junio de 2025 se intervinieron se reporta un avance de 2037 unidades de conservación foliadas como resultado de la intervención del depósito 21 de fondo documental del Extinto DAS en custodia del AGN. 
A su vez, durante el segundo semestre, se llevaron a cabo las siguientes actividades:
Se cumplió con la intervención de las 3.823 cajas del Depósito 21, conforme a lo previsto para el desarrollo de la actividad. Si bien durante este mes se intervino un menor número de cajas, ello obedece a que en los meses anteriores la producción superó lo establecido mensualmente, quedando únicamente 54 cajas pendientes por la foliación de sus documentos.
La medición del inventario se realiza por registros. Durante este mes se efectuaron 441 registros, correspondientes a 51 cajas, superando lo establecido para el mes de diciembre. Las bases de descripción documental, por contener información reservada, se encuentran bajo la gestión y administración de la Subdirección de Archivos de Entidades Liquidadas.
Si bien en el mes de noviembre ya se había superado el total de las 1.000 cajas establecidas para esta vigencia, fue posible continuar avanzando en la actividad con el fin de proyectar con mayor claridad los recursos y el tiempo requeridos para llevar a cabo los primeros auxilios de los documentos en los diferentes niveles de afectación (bajo, medio y alto). Para la vigencia 2025, en esta actividad se superó el umbral de las 1.000 cajas establecidas.
Se elaboró el documento base del Plan Especial de Manejo y Protección, construido por el historiador y la microbióloga del proyecto. Este documento podrá ser actualizado en cada vigencia, teniendo en cuenta los avances de la intervención del fondo documental del extinto DAS.</t>
  </si>
  <si>
    <t> En el primer semestre de 2026 las actividades se concentraron en la limpieza puntual del fondo documental, con 1.682.263 folios intervenidos; la ejecución de primeros auxilios archivísticos sobre 1.745 folios; el saneamiento documental de 9.790 folios; el fortalecimiento de la descripción archivística, que alcanzó un acumulado de 4.342 registros descriptivos; y el desarrollo del proceso de digitalización, con 206.530 imágenes generadas</t>
  </si>
  <si>
    <t>Durante el año 2023, las actividades se han enfocado en generar modelos geográficos finales con el propósito de adelantar el proceso de declaratoria del Área Arqueológica Protegida de La Mojana. Además, se avanzó en la preparación para una presentación que se ejecutó en un evento en el área cultural del Banco de la República sede Sincelejo, con el propósito de socializar los avances en la declaratoria de área arqueológica protegida de La Mojana, adicionalmente se han desarrollado diferentes encuentros para analizar los avances en términos de refinamiento geográfico adelantado y se han ejecutado acciones para abordar estrategias de articulación con las entidades territoriales en el territorio susceptible a ser declaradas como AAP para proponer herramientas de seguimiento y gestión de carácter prospectivo para generar sinergias en la protección de los contextos arqueológicos estudiados en el área.
Por otra parte, durante el segundo semestre, se llevaron a cabo las siguientes actividades:
Reunión interna sobre el Proyecto 2024: La sesión involucró a la Subdirección de Gestión del Patrimonio con el propósito de definir los proyectos para el año 2024, específicamente aquellos relacionados con el proceso de declaratoria de La Mojana.
Durante la reunión, se abordaron oportunidades y desafíos asociados con el proyecto, y se examinaron detalladamente las metas que se pretenden alcanzar. La participación activa de la Subdirección de Gestión del Patrimonio fue clave para identificar recursos necesarios, establecer plazos realistas y definir roles y responsabilidades.
Además, se llevó a cabo una reunión interna con los investigadores del área de La Mojana para perfeccionar los detalles operativos del proyecto. Durante este encuentro colaborativo, se discutieron las tareas específicas que los investigadores llevarán a cabo a lo largo del año 2024, y se elaboró un plan de trabajo detallado. La programación de actividades se diseñó con el objetivo de maximizar la eficiencia y garantizar la consecución exitosa de los objetivos propuestos.
La coordinación estrecha entre la Subdirección de Gestión del Patrimonio y el equipo de investigadores es esencial para asegurar una ejecución coherente y alineada con los lineamientos establecidos. está reunión interna sienta las bases para una colaboración efectiva y un desarrollo integral del proyecto, reafirmando el compromiso con la preservación y valoración del patrimonio en La Mojana durante el año 2024.</t>
  </si>
  <si>
    <t>Durante el año 2025 se dio continuidad al trabajo adelantado en el proyecto “Ordenamiento Territorial Alrededor del Agua en La Mojana”, mediante mesas interinstitucionales, trabajo de campo y actividades SIG orientadas al fortalecimiento de la zonificación y futura definición de polígonos de ordenamiento. En el primer trimestre se realizaron comisiones de campo para analizar las dinámicas socioeconómicas alrededor de las estructuras prehispánicas, así como la elaboración de mapas políticos y de asociaciones productivas para apoyar futuras gestiones.
Durante el segundo trimestre se avanzó en varios componentes del proyecto, entre ellos el refinamiento de la capa de zonificación, la construcción preliminar del componente sociocultural para la declaratoria del Área Arqueológica Protegida del bajo río San Jorge y la formulación del Plan de Manejo Arqueológico (PMA). Asimismo, se desarrollaron salidas de campo, sistematización de información territorial, construcción de relatos colectivos y elaboración del capítulo de antecedentes arqueológicos.
De igual forma, se adelantaron actividades de articulación institucional y comunitaria mediante reuniones, mesas técnicas y capacitaciones con entidades territoriales, asociaciones y actores locales. También se fortalecieron las acciones pedagógicas y de divulgación mediante el diseño de materiales didácticos y folletos utilizados en los espacios de relacionamiento y arqueología comunitaria.
En el segundo semestre, se consolidaron avances técnicos, sociales e institucionales relacionados con la declaratoria y formulación del Plan de Manejo Arqueológico (PMA) del Área Arqueológica Protegida de La Mojana y el bajo río San Jorge. En materia de zonificación, se avanzó en la finalización de la zonificación de potencial arqueológico y en la construcción preliminar de niveles de intervención asociados a futuros polígonos de ordenamiento territorial.
Asimismo, se desarrollaron actividades de articulación institucional y logística de campo mediante reuniones y actas con entidades territoriales, corporaciones autónomas regionales, gremios y administraciones municipales. En el componente de divulgación y apropiación social, se realizó una sesión de MINGA orientada a reflexionar sobre el proceso de declaratoria y se elaboró un borrador de artículo de prensa para socializar los avances del proyecto.
En relación con el PMA, se adelantaron revisiones de instrumentos de ordenamiento territorial y planes de desarrollo municipal, así como la construcción de un mapa de actores estratégicos vinculados al territorio y al proceso de declaratoria. También se fortaleció el componente sociocultural, destacando la relación entre agua, memoria y patrimonio en La Mojana, reconociendo el territorio como un paisaje cultural vivo y resaltando la importancia de incorporar las narrativas comunitarias en la gestión patrimonial.
Finalmente, el equipo concentró esfuerzos en la consolidación integral del documento del Plan de Manejo Arqueológico, avanzando en la estructuración y articulación de los diferentes capítulos que conforman el documento, con el propósito de disponer de una versión preliminar para revisión interna en enero de 2026.</t>
  </si>
  <si>
    <t>Durante el primer semestre de 2026 se avanzó en la consolidación del Plan de Manejo Arqueológico. En el primer trimestre, el documento borrador fue remitido a 21 entidades del orden nacional para su retroalimentación y se publicó para comentarios de la ciudadanía, recibiéndose 33 observaciones que fueron analizadas para determinar su incorporación. En el segundo trimestre, el Plan de Manejo Arqueológico fue finalizado, puesto nuevamente a disposición de la ciudadanía para comentarios y avalado por la Dirección General y la Oficina Jurídica del ICANH.</t>
  </si>
  <si>
    <t>Tras el proceso de revisión y análisis de los comentarios presentados por la ciudadanía, se elaboró la resolución de declaratoria del Área Arqueológica Protegida. Aunque inicialmente se proyectaba contar con el acto administrativo para el 12 de abril de 2026, la resolución fue finalmente suscrita el 10 de julio de 2026, culminando el proceso de declaratoria.</t>
  </si>
  <si>
    <t>Durante el año 2023, se llevó a cabo un proceso de articulación para determinar los componentes del Plan de Manejo Arqueológico (PMA) del Qhapaq Ñan. Adicionalmente se dio continuidad al proceso de invitación a representantes de los países que conforman esta declaratoria. Durante la semana del 20 de junio de 2023 se realizó la ceremonia de traspaso de la Secretaría Pro Tempore del Qhapaq Ñan. Así mismo, se realizó una salida de campo a la zona de influencia de otro sitio de patrimonio mundial, como lo es La Lindosa-Chiribiquete. Lo anterior, para conocer de primera mano la experiencia de las entidades competentes respecto al relacionamiento con las comunidades en la gestión de los sitios de patrimonio mundial. Finalmente, en la misma semana, se realizó la primera reunión de secretarías técnicas de los países que integran el Qhapaq Ñan desde que Colombia asumió la Secretaría Pro Tempore.
Por otra parte, durante el segundo semestre del año, las actividades se enfocaron en la articulación interinstitucional, la investigación arqueológica y el avance en la consolidación del documento final del proyecto. Se realizaron reuniones de Secretarías Técnicas y del Comité Internacional del Qhapaq Ñan, orientadas a coordinar acciones entre los países integrantes y gestionar oportunidades de financiación internacional para proyectos conjuntos relacionados con la gestión del sitio de Patrimonio Mundial.
Posteriormente, se desarrollaron labores de laboratorio de materiales arqueológicos, finalización de informes de campo y socialización de avances con comunidades locales. Paralelamente, se avanzó en la redacción del documento final mediante la revisión y discusión de fuentes bibliográficas relacionadas con tipologías cerámicas, dinámicas crono-culturales, redes de comercio y caminos prehispánicos y coloniales en la región andina entre Colombia y Ecuador. Estos análisis incorporaron referencias académicas y evidencias de campo, permitiendo fortalecer la interpretación de las relaciones culturales, comerciales y sociales entre los Andes centrales y septentrionales, así como los procesos de transformación y jerarquización social ocurridos durante el periodo colonial.</t>
  </si>
  <si>
    <t xml:space="preserve">Durante el año 2024, las actividades se centraron en la coordinación y gestión internacional del Qhapaq Ñan, en el marco del ejercicio de la Secretaría Pro Tempore liderada por el ICANH desde Colombia. En este periodo se organizaron, convocaron y moderaron nueve reuniones con las Secretarías Técnicas de los países integrantes del sitio de Patrimonio Mundial, dando cumplimiento al plan de trabajo establecido de manera conjunta.
Asimismo, se avanzó en la elaboración del informe SOC 2024 sobre el estado de conservación del sitio, mediante la construcción de un primer borrador articulado con las Secretarías Técnicas de Argentina, Bolivia, Chile, Ecuador y Perú. Paralelamente, se fortaleció la gestión nacional del Qhapaq Ñan a través del Comité Nacional conformado por la Cancillería, el Ministerio de las Culturas, entidades territoriales y el ICANH. Finalmente, se coordinó la conmemoración de los diez años de inscripción del Qhapaq Ñan en la Lista de Patrimonio Mundial, mediante el diseño e implementación de una estrategia conjunta de comunicación en redes sociales entre los países participantes.
Durante el segundo semestre del año se realizaron las siguientes actividades; 
Proyecto WATCH
- Reunión informativa vía Zoom con funcionarios del World Monuments Fund sobre el proyecto World Monuments Watch, enfocada en temas de comunicaciones.
Secretarías Técnicas del Qhapaq Ñan
- Sesiones No. 13,14 y 15 de las Secretarías Técnicas del Qhapaq Ñan.
Reporte del Estado de Conservación - SOC 2024
- Se brindó apoyó en la consolidación y elaboración del documento SOC 2024.
- Se gestionó y consolidó la información remitida por los Estados Parte a Colombia como Secretaría Pro Tempore, para su posterior envío a World Monuments Fund (WMF). Y se elaboró un documento en Excel con la lista de fotos enviadas, sus leyendas y autores, junto con la lista de contactos por Estado Parte.
Reporte del Estado de Conservación - SOC 2024
- Finalización de la versión en español del documento SOC 2024
Fichas del Qhapaq Ñan
Durante el mes de octubre se trabajó en la actualización y complementación de la información técnica en las Fichas del Estado de Conservación de las siguientes secciones:
- Avance de las fichas anexas al SOC 2024, se consolidaron fichas de diferentes tramos, incluyendo Rumichaca, San Pedro, La Cofradía, La Paz, Chitarrán, Rosal del Chapal, Guapuscal Bajo, Inantas y Los Ajos.
- Presentación del programa de investigación arqueológica en el Qhapaq Ñan, en modalidad híbrida, presencial en el auditorio Paul Rivet del ICANH.
- Durante el mes de noviembre, se actualizaron los componentes técnicos y cartográficos en las fichas del estado de conservación por sección del Qhapaq Ñan, permitiendo un mayor grado de precisión en la documentación y gestión del patrimonio.
- Durante el mes de noviembre se actualizó y complementó la información relacionada con el Componente Técnico y Cartográfico en las Fichas del Estado de Conservación por sección del Qhapaq Ñan:
- Información cartográfica para fichas Qhapaq Ñan.
- Ficha del estado de conservación, tramo Rumichaca, tramo San Pedro, tramo La Cofradía, tramo La Paz, tramo Chitarrán, tramo Rosal del Chapal, tramo Guapuscal Bajo, tramo Inantas, tramo Los Ajos.
- Para dar contexto a la reunión con propietarios de predios colindantes al Tramo Rumichaca-Pasto del Qhapaq Ñan del Sistema Vial Andino vinculados al municipio de Funes (Nariño) y funcionarios de la alcaldía municipal.
- Presentación: Qhapaq Ñan: Itinerario Cultural Transfronterizo en el marco del XII Encuentro Nacional de Patrimonio Cultural.
- FUNES, NARIÑO: Acompañamiento a la reunión con propietarios de predios colindantes al Tramo Rumichaca-Pasto del Qhapaq Ñan del Sistema Vial Andino vinculados al municipio de Funes (Nariño). 
- Durante el mes de diciembre se realizó una presentación del resultado consolidado en las Fichas del Estado de Conservación por sección del Qhapaq Ñan a los entes territoriales
Presentación sección Rumichaca – Ipiales, sección San Pedro – Potosí, presentación sección La Cofradía – Gualmatán, presentación sección La Paz - Contadero.
Socialización de resultados obtenidos durante el año en relación al Programa de Investigación Arqueológica en el Qhapaq Ñan con los entes territoriales
- Socialización con Alcaldía de Ipiales - Sección Rumichaca, Alcaldía de Potosí - Sección San Pedro, Alcaldía de Gualmatán - Sección La Cofradía, Alcaldía de Contadero - Sección La Paz., Alcaldía de Funes - Secciones Guapuscal Bajo, Rosal del Chapal y Chitarrán, Alcaldía de Yacuanquer - Sección Inantas, Alcaldía de Tangua - Sección Los Ajos.
</t>
  </si>
  <si>
    <t xml:space="preserve">En el año 2025, se avanzó en la formulación de una ruta metodológica para la actualización del plan de manejo del tramo Rumichaca–Pasto del Qhapaq Ñan, reconocido por la UNESCO. Inicialmente, se realizó la revisión de actos administrativos y documentos técnicos relacionados con planes de manejo, permitiendo estructurar una metodología basada en etapas, componentes y contenidos aplicables a este tipo de itinerario patrimonial, para el cual no existen antecedentes específicos en el país.
Asimismo, se adelantó la recopilación y análisis de información secundaria asociada al diagnóstico del tramo Rumichaca–Pasto, en articulación con el programa de investigación arqueológica desarrollado por el ICANH. Se llevaron a cabo reuniones de socialización con las comunidades de los municipios involucrados y con la Gobernación de Nariño, con el fin de fortalecer la participación territorial y la construcción conjunta del proceso de actualización del plan de manejo.
En el segundo semestre, se avanzó en la consolidación técnica y metodológica para la actualización del Plan de Manejo Arqueológico (PMA) del tramo Rumichaca–Pasto del Qhapaq Ñan. A partir de la estructura definida por etapas, componentes y contenidos, se elaboró una matriz de análisis que permitió identificar los contenidos existentes, aquellos en proceso de actualización derivados del Programa de Investigación Arqueológica adelantado por el ICANH y los temas aún pendientes por desarrollar. Este ejercicio facilitó la delimitación de la tabla de contenidos del documento técnico de soporte que será entregado como producto final de la estrategia institucional.
Además, se avanzó en la revisión y actualización de los Planes de Desarrollo y los Planes de Ordenamiento Territorial (POT) relacionados con el Qhapaq Ñan, como insumo para fortalecer la actualización del PMA. Sin embargo, estos avances no representaron la incorporación de nuevos contenidos al documento, por lo que se mantuvo el porcentaje de cumplimiento previamente alcanzado. En consecuencia, continúa pendiente la elaboración del 34 % de los contenidos faltantes y la actualización del 32 % de los contenidos correspondientes al PMA 2013–2023, actividades previstas para las siguientes fases del proyecto.
</t>
  </si>
  <si>
    <t xml:space="preserve">En el 2025, se avanzó en la elaboración de productos orientados a la divulgación y gestión del Patrimonio Cultural Sumergido en Colombia. En el primer trimestre se desarrolló la Cartilla de Patrimonio Cultural Sumergido en Colombia como un insumo pedagógico y de divulgación liderado por el ICANH. Posteriormente, se avanzó en la formulación del libro “Plan de Manejo del Área Arqueológica Protegida del Contexto Galeón San José – Patrimonio Cultural Sumergido de Colombia”, orientado a consolidar y socializar los lineamientos de gestión y protección de este patrimonio cultural.
</t>
  </si>
  <si>
    <t>Durante el primer semestre de 2026 se avanzó en la divulgación y producción de conocimiento asociado al Galeón San José. En el primer trimestre se publicó el libro El hundimiento del galeón San José. Carta y diario de a bordo de Pedro García de Asarta, de Jaramillo, A., Aldana, J., Vallejo, S., Carulla, M. y Sarmiento, J., como parte de la Colección Biblioteca del Nuevo Reino de Granada del Instituto Colombiano de Antropología e Historia (ICANH). De manera complementaria, continuó la elaboración del libro de resultados de investigación Hacia el corazón del Galeón San José, el cual se encuentra en proceso de construcción y consolidación de contenidos.</t>
  </si>
  <si>
    <t xml:space="preserve">En el 2025, se avanzó en la producción y divulgación académica relacionada con la investigación y protección del Patrimonio Cultural Sumergido en Colombia. Se desarrollaron los artículos “Gestión y Protección del Patrimonio Cultural Sumergido en aguas profundas: caso de estudio Área Arqueológica Protegida Galeón San José” y “Geografías del Galeón San José: Generación y Gestión de Datos Espaciales para el registro del Patrimonio Sumergido”, ambos publicados en la revista *País de Mares*. Asimismo, se avanzó en el artículo “Eating and Drinking aboard the San José Galleon and the Tierra Firme Fleet (1699–1703)” para la revista *Journal of Historical Archaeology*.
Durante el segundo semestre, se continuó fortaleciendo la producción académica y de divulgación relacionada con el estudio y la protección del Patrimonio Cultural Sumergido asociado al Galeón San José. En el tercer trimestre se avanzó en el artículo “Modelo Interinstitucional y Multisectorial para el Manejo y la Gestión del Contexto Arqueológico del Naufragio del Galeón San José (Cartagena de Indias, Colombia)”, presentado en *Go Deep in Underwater Archaeology 2025*.
Por su parte, durante el cuarto trimestre se desarrollaron diversos artículos académicos y de divulgación, entre ellos “De la Explosión Masiva a la Mala Reparación: Causas del Hundimiento del Galeón San José”, publicado en el *Anuario de Estudios Americanos*; “Explorando las Conexiones Culturales, Históricas y Personales del Galeón San José: Patrimonio Oceánico Colombiano”, publicado en *SeaVoice: Seaculture, Seapeople, Seastories*; “Geografías del Galeón San José: Generación y Gestión de Datos Espaciales para el Registro del Patrimonio Sumergido”, en la revista *País de Mares*; y “¿Galeón San José? Protección y Estudio del Patrimonio Cultural Arqueológico Sumergido en Cartagena de Indias (Colombia)”, publicado en la revista *La Timonera* de la Liga Marítima de Colombia.
</t>
  </si>
  <si>
    <t>Durante el primer semestre de 2026 se fortaleció la producción y divulgación científica sobre el contexto arqueológico del Galeón San José mediante la publicación de tres artículos especializados. Se publicó el artículo Integrating indigenous perspectives for the study of the maritime cultural landscapes in the Colombian Caribbean: an ancestral approach to the nautical space of the San José Galleon en la revista Frontiers in Environmental Archaeology, así como los artículos Gestión y protección del patrimonio cultural sumergido en aguas profundas: caso de estudio Área Arqueológica Protegida Galeón San José e Interdisciplinariedad en el estudio y salvaguardia del contexto arqueológico del naufragio Galeón San José, Cartagena de Indias, publicados en la revista País de Mares No. 18.
Adicionalmente, continuó el desarrollo de nuevos productos de investigación, entre ellos el artículo Lo que trajo el Galeón San José: objetos, personas e información en la Flota de Tierra Firme de 1706, previsto para la revista Estudios de Historia Novohispana, así como la elaboración de tres artículos científicos sobre el contexto arqueológico del Galeón San José, enfocados en el cabo recuperado, los sellos del cañón y los cañones hallados en el sitio arqueológico.</t>
  </si>
  <si>
    <t xml:space="preserve">Durante el año 2025, se adelantó la implementación del Programa de Estímulos ICANH 2025 “Orlando Fals Borda”, mediante la expedición de la Resolución No. 0071 de 2025 y la publicación del documento de condiciones generales y términos de participación. La convocatoria estuvo abierta entre el 20 de enero y el 17 de febrero de 2025, periodo en el cual se realizaron las respectivas acciones de divulgación y se recibieron 538 postulaciones. Posteriormente, se efectuó la revisión documental de las propuestas y se publicaron los listados de habilitados, no habilitados y propuestas por subsanar. Asimismo, se desarrollaron capacitaciones orientadas al proceso de evaluación de las propuestas.
Durante el segundo trimestre de 2025 se avanzó en la evaluación de las propuestas habilitadas y en la designación de los ganadores del Programa de Estímulos ICANH 2025, mediante la Resolución No. 0653 de 2025, “Por medio de la cual se seleccionan los ganadores del Programa de Estímulos del Instituto Colombiano de Antropología e Historia ICANH Orlando Fals Borda 2025, y se ordena el desembolso del estímulo económico”. Como resultado del proceso se otorgaron 37 estímulos.
No obstante, aunque la meta inicial contemplaba la entrega de 49 estímulos, 12 de ellos fueron declarados desiertos debido a que las propuestas evaluadas no cumplieron con los criterios establecidos en los términos de referencia, según el concepto emitido por los jurados evaluadores. Adicionalmente, se proyectó la entrega de tres estímulos adicionales durante el segundo semestre de 2025: uno correspondiente a investigación en arqueología en la cuenca media del río Cauca y dos vinculados a la convocatoria “Santa Marta, tu Historia Cuenta: estímulos para mapear archivos y construir relatos”. En consecuencia, la proyección total de estímulos a otorgar asciende a 40, situación que implica ajustar la meta inicialmente establecida.
 Así mismo, se consolidó la ejecución del Programa de Estímulos ICANH 2025 mediante el otorgamiento y seguimiento de las iniciativas seleccionadas. En el tercer trimestre se otorgó un estímulo en el marco de la convocatoria “Estímulos en arqueología en la cuenca media del río Cauca”, proceso soportado mediante el documento de condiciones de participación, los registros de participantes, la Resolución No. 0889 de 2025.
Asimismo, durante este periodo se diseñó y lanzó la convocatoria “Santa Marta Relata: estímulos para mapear archivos y construir relatos”, a través de la cual se otorgaron dos estímulos, conforme a lo establecido en la Resolución No. 1236 de 2025. Paralelamente, se realizó el seguimiento técnico y administrativo a los 37 proyectos ganadores del Programa de Estímulos ICANH Orlando Fals Borda y al proyecto ganador de la convocatoria de arqueología en la cuenca media del río Cauca.
En total, el Programa de Estímulos ICANH 2025 otorgó 40 estímulos, cuyos beneficiarios adelantaron procesos de investigación e iniciativas culturales con acompañamiento permanente del ICANH, tanto en aspectos administrativos como en el desarrollo metodológico y técnico de los proyectos.
Durante el cuarto trimestre de 2025 se efectuó el seguimiento final a los 40 estímulos otorgados, incluyendo la revisión de informes técnicos, financieros y de gestión, así como las actividades de gestión documental y el trámite del segundo desembolso de los recursos, previa verificación del cumplimiento de los compromisos establecidos.
Como resultado, el Programa de Estímulos ICANH 2025 culminó con la producción de 40 iniciativas de investigación y creación orientadas al reconocimiento de la diversidad étnica y cultural de Colombia desde perspectivas regionales. Los proyectos desarrollaron productos en distintos formatos, entre ellos artículos de investigación, procesos comunitarios, contenidos audiovisuales, sonoros y transmedia, evidenciando el cumplimiento satisfactorio de los objetivos del programa y de las obligaciones adquiridas por las personas y agrupaciones beneficiarias.
</t>
  </si>
  <si>
    <t>Durante el primer semestre de 2026 se ejecutó el Programa de Estímulos ICANH 2026. En el primer trimestre se expidió la Resolución No. 0239 de 2026 y el documento de condiciones generales y términos de participación, con los cuales se dio apertura a la convocatoria, vigente entre el 22 de enero y el 23 de febrero. Como resultado de la estrategia de divulgación implementada, se recibieron 521 postulaciones. Posteriormente, se realizó la revisión de la documentación presentada y se publicaron las listas de participantes habilitados, no habilitados y con documentos por subsanar, culminando el proceso de verificación con 307 propuestas habilitadas.
Durante el segundo trimestre se desarrolló la evaluación de las propuestas habilitadas y se expidió el acto de designación de los ganadores del Programa de Estímulos ICANH 2026, mediante el cual se otorgaron 29 estímulos para apoyar proyectos de investigación, apropiación social del conocimiento y fortalecimiento del patrimonio arqueológico, antropológico e histórico del país.</t>
  </si>
  <si>
    <t xml:space="preserve">Durante el año 2024, el área de museología del ICANH consolidó la planeación y ejecución de proyectos museográficos, pedagógicos y de mediación cultural en diferentes parques arqueológicos y sedes institucionales. Se definieron cronogramas, responsables y estrategias de seguimiento para los proyectos del año, así como actividades de articulación con mediadores, comunidades y equipos interdisciplinarios. Paralelamente, se desarrollaron contenidos pedagógicos, multimedia y dispositivos de divulgación cultural, incluyendo cartillas, cápsulas sonoras, señalética, triciclos multisensoriales y morrales didácticos orientados a fortalecer la apropiación social del patrimonio arqueológico y cultural.
En los parques arqueológicos de Tierradentro, San Agustín, Alto de los Ídolos y Alto de las Piedras se avanzó en procesos de renovación museográfica, diseño curatorial y mediación comunitaria. Las actividades incluyeron la adecuación de salas, producción de ilustraciones y contenidos expositivos, desarrollo de dispositivos interactivos, actualización de señalética y fortalecimiento de los procesos de diálogo con comunidades campesinas, indígenas y afrodescendientes. Asimismo, se realizaron talleres, encuentros interculturales y actividades de memoria territorial, junto con acciones de seguimiento a exposiciones temporales y proyectos de itinerancia.
De manera complementaria, se adelantaron procesos museológicos y editoriales en las sedes de Santa Marta, Bogotá, Tumaco y Santa María de la Antigua del Darién. Entre las principales acciones se destacan el desarrollo de contenidos curatoriales para el dispositivo interactivo inspirado en “La Vorágine” presentado en la FILBo, la formulación de lineamientos para el proyecto museológico de Tumaco, la producción de cartillas y recorridos curatoriales para el Darién y el seguimiento a la exposición “La Sierra: tejido de mar, río y montaña” en Santa Marta. Además, se realizaron actividades de reconocimiento territorial y planeación expositiva en La Lindosa y Cerro Azul, integrando enfoques arqueológicos, etnográficos y comunitarios.
Durante el segundo semestre, el área de museología del ICANH avanzó en el fortalecimiento de dispositivos pedagógicos y experiencias de mediación cultural mediante la implementación de triciclos multisensoriales, morrales exploratorios y herramientas didácticas en los parques arqueológicos de San Agustín y Tierradentro. Asimismo, se consolidaron instrumentos de seguimiento para mediadores, incluyendo planes de trabajo y sílabos de actividades, con el fin de organizar y monitorear los procesos pedagógicos y comunitarios desarrollados en las diferentes sedes y parques del Instituto.
En los parques arqueológicos de Tierradentro, San Agustín, Alto de los Ídolos y Alto de las Piedras se adelantaron acciones de renovación museográfica, producción de señalética, actualización de contenidos curatoriales y desarrollo de exposiciones temporales. Estas actividades incluyeron el acompañamiento a talleres comunitarios, la producción de cápsulas radiofónicas y materiales gráficos, el diseño de líneas de tiempo museográficas y la finalización de la renovación de la Sala 8 “De tumbas y entierros” del Parque Arqueológico de San Agustín. Paralelamente, se fortalecieron los procesos de diálogo intercultural y mediación comunitaria mediante encuentros virtuales y actividades con comunidades locales.
De manera complementaria, se desarrollaron procesos museográficos, curatoriales y editoriales en las sedes de Santa Marta, Bogotá, Tumaco, La Lindosa y Santa María de la Antigua del Darién. Entre las acciones destacadas se encuentran el desarrollo de contenidos para la página web y exposiciones del Darién, la formulación de metodologías de co creación y escuelas itinerantes de arte, la adecuación de espacios expositivos en la nueva sede del ICANH en Bogotá, y el diseño de propuestas curatoriales para Tumaco y La Lindosa. Asimismo, se realizaron investigaciones, cartografías, sistematización de mesas interculturales y acompañamiento técnico a exposiciones como “La Vorágine” y “Tejidos de mar, río y montaña”, fortaleciendo la divulgación del patrimonio cultural y la participación comunitaria.
</t>
  </si>
  <si>
    <t>En el año 2025, se realizó la entrega del informe de avance y anexos del primer trimestre sobre proyectos curatoriales, museológicos y museográficos institucionales y externos, de acuerdo al plan de trabajo anual presentado a la Subdirección.
Por otra parte, durante el segundo semestre, se implementaron diversas exposiciones en los museos, parques arqueológicos y sedes a cargo del Instituto Colombiano de Antropología e Historia, conforme a lo reportado en los informes correspondientes. Paralelamente, se adelantaron procesos de planeación, coordinación interinstitucional, producción museográfica, adecuaciones técnicas y estrategias de mediación orientadas a facilitar el acceso de la ciudadanía a los contenidos expositivos programados durante el periodo.
Estas acciones evidencian la continuidad en la ejecución del plan anual del área de museología, así como el fortalecimiento de los procesos de divulgación patrimonial, actualización de contenidos expositivos y mediación cultural en los diferentes territorios donde el ICANH desarrolla su gestión museal y arqueológica.</t>
  </si>
  <si>
    <t>Durante el primer semestre de 2026 el ICANH fortaleció la gestión de sus proyectos curatoriales, museológicos y museográficos en los parques arqueológicos, museos y centros regionales, mediante acciones integrales de conservación, investigación, mediación y apropiación social del patrimonio. Se realizaron intervenciones de mantenimiento y adecuación de infraestructuras y espacios expositivos, especialmente en los parques arqueológicos de Tierradentro y Alto Magdalena, mejorando las condiciones de conservación, exhibición e interpretación de las colecciones.
Paralelamente, se consolidaron estrategias de mediación y educación patrimonial a través de laboratorios de creación, recorridos pedagógicos, programas de promoción de lectura y herramientas como el Morral Exploratorio, fortaleciendo la participación de comunidades, instituciones educativas y actores territoriales. Asimismo, se avanzó en la circulación y descentralización de contenidos mediante exposiciones permanentes, temporales e itinerantes, así como en la consolidación de nuevos espacios expositivos, entre ellos el museo de Tumaco.
Durante el segundo trimestre se brindó acompañamiento técnico para la formulación, implementación y asesoría de proyectos curatoriales, museológicos y museográficos en los parques arqueológicos y sedes institucionales, fortaleciendo los procesos de mediación, mantenimiento y activación de los espacios museales. En conjunto, estas acciones consolidaron los museos, parques arqueológicos y dispositivos itinerantes del ICANH como escenarios para la investigación, la conservación, la educación y la apropiación social del patrimonio arqueológico e histórico, promoviendo propuestas museológicas pertinentes y articuladas con las realidades de los territorios.</t>
  </si>
  <si>
    <t>Durante el primer semestre de 2026 los Centros Regionales del ICANH fortalecieron la presencia institucional en los territorios mediante acciones de investigación, divulgación, apropiación social del patrimonio y articulación con comunidades, universidades y actores locales. En el Centro Regional Amazonia-Orinoquia se avanzó en la consolidación del Centro Comunitario de Investigación La Lindosa y en investigaciones sobre bonos de carbono en Guainía. En la región Caribe se diseñó e implementó la Cátedra Caribe, se conformó un comité editorial y se promovieron procesos de articulación con universidades públicas para la producción de conocimiento sobre los sistemas de vida regionales. Por su parte, el Centro Regional Pacífico desarrolló la Cátedra de Estudios del Pacífico, el primer encuentro de Diálogos del Estero, actividades pedagógicas y procesos de gestión técnica de la colección arqueológica de Tumaco–La Tolita, incluyendo el registro de 600 bienes arqueológicos y la inauguración de la Sala de Exposición Permanente Historias y memorias del Litoral Pacífico Sur.
De manera complementaria, durante el semestre se realizaron siete actividades de apropiación social del conocimiento con la participación de más de 400 personas, se fortalecieron los procesos editoriales y los proyectos de investigación regional, y se consolidaron espacios de diálogo e intercambio con comunidades e instituciones académicas. En conjunto, estas acciones contribuyeron al fortalecimiento de la presencia territorial del ICANH, la descentralización de la investigación y la apropiación social del patrimonio, en cumplimiento del objetivo estratégico de reducir brechas territoriales y garantizar derechos.</t>
  </si>
  <si>
    <t xml:space="preserve">Durante el año 2023, se adelantó la formulación y estructuración del convenio orientado al desarrollo de acciones de sistematización y divulgación de experiencias campesinas significativas a nivel nacional. En el primer trimestre se elaboraron los estudios previos, definiendo las actividades, productos y lineamientos requeridos para la ejecución del proyecto, así como la proyección de la estrategia de investigación y divulgación.
Posteriormente, en el segundo trimestre, se realizó la convocatoria pública dirigida a Entidades sin Ánimo de Lucro interesadas en participar como contraparte del convenio sobre vidas campesinas. Debido a que las propuestas presentadas no cumplieron con el porcentaje mínimo requerido para adelantar el convenio bajo la modalidad de contratación directa, fue necesario desarrollar un proceso competitivo.
Como resultado de este proceso, la Fundación Laboratorio Accionar fue seleccionada como única candidata habilitada para la suscripción del convenio, cuya formalización y ejecución se proyectó para el mes de julio de 2023, incluyendo el desembolso inicial y el inicio de las actividades de investigación y divulgación previstas.
De igual forma, durante el segundo semestre se dio inicio a la ejecución del convenio para la sistematización y divulgación de experiencias campesinas e indígenas, avanzando en actividades de producción audiovisual y sonora en diferentes regiones del país. A partir de julio se realizaron las primeras mesas de trabajo con experiencias campesinas de Caquetá y Cauca, así como con comunidades indígenas de la Sierra Nevada de Santa Marta (SNSM), además de iniciar los procesos de producción y grabación de contenidos en las regiones priorizadas.
En el desarrollo del convenio se lograron avances significativos en la producción y postproducción de contenidos documentales y sonoros, especialmente en la SNSM, Caquetá y Guaviare. En el caso de la Sierra Nevada de Santa Marta, el proceso incluyó un trabajo articulado con las comunidades indígenas para la validación de contenidos y las traducciones a sus lenguas propias. Asimismo, se culminó la etapa de producción de estas experiencias y se priorizó la finalización del documental “Línea Negra: un tejido para sanar”, presentado oficialmente en el evento sobre Sitios Sagrados y daño cultural realizado en Santa Marta en noviembre de 2023.
Por otra parte, la ejecución del convenio enfrentó dificultades relacionadas con el orden público en el departamento del Cauca, situación que obligó a ajustar el cronograma de actividades para salvaguardar la seguridad del equipo de trabajo y las comunidades participantes. Debido a estas condiciones, se acordó solicitar una prórroga del convenio hasta febrero de 2024 con el fin de culminar adecuadamente las actividades pendientes. Todas las novedades y avances del proceso fueron presentados periódicamente al Instituto en el marco de los comités técnicos operativos realizados durante el semestre.
</t>
  </si>
  <si>
    <t xml:space="preserve">Durante el año 2024 se culminó el convenio de asociación suscrito con la Fundación Laboratorio Accionar para la sistematización y divulgación de experiencias campesinas desarrolladas en distintas regiones del país. En el marco del cierre del convenio se entregaron los productos finales de divulgación, así como las versiones preliminares de los contenidos asociados a las experiencias de Caquetá y Guaviare, los cuales fueron socializados posteriormente con las comunidades participantes. Asimismo, durante el mes de diciembre se adelantó la jornada de producción en el departamento del Cauca y se continuó con las actividades de posproducción previstas para inicios de 2024.
Por otra parte, durante el segundo trimestre se fortaleció la estrategia de divulgación de los contenidos relacionados con vidas campesinas mediante acciones de circulación en redes sociales y participación en eventos públicos, entre los que se destacó la presencia institucional en la Feria Internacional del Libro de Bogotá (FILBo) 2024. Estas actividades permitieron ampliar el alcance de los productos desarrollados y promover escenarios de apropiación social alrededor de las experiencias documentadas.
Finalmente, se inició la estructuración de una nueva línea de trabajo enfocada en experiencias de economía popular, avanzando en la elaboración de estudios previos y fichas técnicas para la suscripción de un nuevo convenio orientado al desarrollo de procesos de investigación y divulgación sobre cuatro experiencias priorizadas.
Durante el segundo semestre se avanzó en la estructuración y ejecución del convenio orientado a la investigación, sistematización y divulgación de experiencias de economía popular a nivel nacional. En el tercer trimestre se formuló el estudio técnico del convenio; sin embargo, debido a que las Entidades sin Ánimo de Lucro interesadas no cumplieron con el perfil requerido, fue necesario ajustar las necesidades y condiciones inicialmente planteadas, lo que implicó aplazar la suscripción del convenio hasta el mes de octubre de 2024.
Posteriormente, se suscribió el convenio de asociación No. 585 de 2024 entre el ICANH y la Fundación Alma, dando inicio formal a la ejecución de las actividades previstas. Durante los meses restantes del año se adelantó el cumplimiento del plan de trabajo y se realizaron los trámites correspondientes a los dos primeros desembolsos, evidenciando un avance aproximado del 40% en la ejecución del convenio.
No obstante, el desarrollo de algunas actividades presentó novedades relacionadas con las comunidades participantes, situación que motivó la solicitud de una prórroga del convenio hasta el 31 de mayo de 2025, fecha proyectada para la entrega final de los productos audiovisuales contemplados en el proceso de investigación y divulgación.
</t>
  </si>
  <si>
    <t xml:space="preserve">En el año 2025, se avanzó en el desarrollo y proyección de estrategias de investigación, sistematización y divulgación relacionadas con procesos de economía popular y gestión integral del patrimonio. En el primer trimestre se ejecutó la etapa final del convenio suscrito en la vigencia 2024 con la Fundación Alma, orientado a acciones de investigación, sistematización y divulgación de experiencias de economía popular. Asimismo, se adelantó la formulación de la ficha técnica para un nuevo convenio enfocado en investigación, registro audiovisual y caracterización de procesos asociados a la gestión integral del patrimonio para la vigencia 2025.
Posteriormente, durante el segundo trimestre, se formalizó la suscripción del convenio con la Fundación Laboratorio Accionar el 11 de junio de 2025 y se definió el correspondiente plan de trabajo para el desarrollo de las actividades programadas durante el resto de la vigencia.
A su vez, se avanzó en la ejecución del convenio suscrito con la Fundación Laboratorio Accionar, orientado al fortalecimiento de procesos de investigación, gestión y apropiación social del patrimonio cultural. En el tercer trimestre se desarrollaron acciones relacionadas con el patrimonio arqueológico sumergido del Galeón San José, la repatriación desde España de parte de la colección Quimbaya, la devolución de piezas con valor arqueológico, cultural y espiritual al pueblo Kogui desde Alemania, la gestión integral del patrimonio en la Serranía de La Lindosa y la declaratoria del Área Arqueológica Protegida de La Mojana. Asimismo, se adelantaron investigaciones sobre la guaquería, sus impactos y su relación con la gestión integral del patrimonio y la apropiación social del conocimiento.
Durante el cuarto trimestre se consolidaron avances significativos en la producción y postproducción de contenidos derivados del convenio, mediante registros audiovisuales, entrevistas especializadas y acciones interculturales vinculadas al Galeón San José, el territorio Kogui, la Serranía de La Lindosa, la colección Quimbaya y el Área Arqueológica Protegida de La Mojana. Estas actividades contribuyeron al fortalecimiento de los procesos de investigación, divulgación y apropiación social del patrimonio cultural, dejando varios productos y entregables en fase de edición y revisión por parte del Instituto Colombiano de Antropología e Historia, conforme al cronograma establecido.
</t>
  </si>
  <si>
    <t>Durante el primer semestre de 2026 el ICANH fortaleció las estrategias de divulgación y apropiación social del conocimiento mediante la circulación de contenidos y dispositivos pedagógicos relacionados con los proyectos Vidas Campesinas y Economías Populares. Se publicaron contenidos en los canales institucionales y se presentó el dispositivo museográfico y pedagógico El Cacharro en escenarios académicos, comunitarios y culturales, entre ellos el Encuentro Nacional Campesino, la Universidad Javeriana, la Feria Internacional del Libro de Bogotá (FILBo) y el auditorio Paul Rivet del ICANH, en una actividad dirigida a estudiantes de la Universidad de Antioquia.
Adicionalmente, los resultados de estos proyectos fueron socializados en espacios de alcance nacional e internacional, como la II Conferencia Internacional de Reforma Agraria (ICARRD+20), realizada en Cartagena, así como en Canal 13, el Simposio de Soberanía, Seguridad y Abastecimiento Alimentario del SENA y el evento Saberes del agua y memorias del territorio, en San Marcos (Sucre). En conjunto, estas acciones ampliaron el acceso a los contenidos institucionales, fortalecieron la apropiación social del conocimiento y promovieron el diálogo entre la investigación, las comunidades y diversos públicos.</t>
  </si>
  <si>
    <t xml:space="preserve">En el año 2025, el Instituto Colombiano de Antropología e Historia adelantó las gestiones necesarias para dar cumplimiento al proceso de rediseño institucional, orientadas a la obtención del acto administrativo correspondiente, teniendo en cuenta la participación y articulación requerida con la Presidencia de la República y diferentes ministerios del orden nacional.
Aunque para el periodo reportado no se registran productos entregables, durante el segundo trimestre de 2025 se realizaron avances administrativos y de articulación institucional, entre ellos el envío de comunicaciones al Ministerio de Hacienda y Crédito Público solicitando la actualización de la viabilidad presupuestal para la modificación de la planta de personal del ICANH, así como la remisión al Departamento Administrativo de la Función Pública de la solicitud de firma de los proyectos de decreto reglamentarios relacionados con el proceso de rediseño institucional del Instituto.
Durante el segundo semestre, se registraron avances significativos en el proceso de rediseño institucional del Instituto Colombiano de Antropología e Historia. En este marco, la Presidencia de la República expidió los Decretos 0993 y 0994 del 17 de septiembre de 2025, mediante los cuales se modificó la estructura organizacional y se ajustó la planta de personal del Instituto.
El Decreto 0993 de 2025 tuvo como finalidad fortalecer las capacidades institucionales del ICANH, optimizar su funcionamiento y mejorar la respuesta de la entidad frente a sus funciones misionales relacionadas con la investigación, conservación y divulgación del patrimonio arqueológico, histórico y antropológico del país. Por su parte, el Decreto 0994 de 2025 estableció la modificación de la planta de personal, adecuando perfiles y cargos conforme a las nuevas necesidades derivadas de la reestructuración institucional, con el propósito de fortalecer la capacidad técnica y administrativa del Instituto.
No obstante, aunque al cierre de la vigencia ya se contaba con la aprobación de los recursos requeridos para la implementación de la nueva planta, aún se encontraba pendiente el descongelamiento presupuestal por parte del Ministerio de Hacienda y Crédito Público. En consecuencia, con corte al 31 de diciembre de 2025 no se proyectaban vacantes disponibles ni se había hecho efectiva la provisión de nuevos cargos de carrera administrativa, manteniéndose el rediseño institucional en fase de implementación.
</t>
  </si>
  <si>
    <t>Durante el primer semestre de 2026 el ICANH continuó con la implementación gradual del rediseño institucional aprobado mediante los Decretos 0993 y 0994 del 17 de septiembre de 2025, por medio de los cuales se modificó la estructura organizacional y la planta de personal de la entidad. Tras la expedición de los decretos, el área funcional de Talento Humano formuló un plan de implementación por etapas, considerando las restricciones derivadas de la entrada en vigencia de la Ley de Garantías a partir del 31 de enero de 2026.
Durante el segundo trimestre se dio continuidad a la ejecución de este plan, avanzando en las actividades requeridas para la puesta en marcha de la nueva estructura organizacional y de la planta de personal, conforme a las disposiciones establecidas en los decretos y a la programación institucional definida para el proceso de transición.</t>
  </si>
  <si>
    <t xml:space="preserve">Durante el año 2023, se avanzó en la formulación de la Política de Investigaciones del ICANH. En el primer trimestre, la Subdirección de Investigaciones presentó el cronograma de actividades para la elaboración del primer borrador del documento y delegó el proceso de construcción y articulación técnica en el contratista Carlos Andrés Meza y en el grupo de investigadores, quienes identificaron y desarrollaron las principales problemáticas y lineamientos que debían integrarse en la propuesta de política.
En el segundo trimestre se consolidó el primer borrador de la Política de Investigaciones, el cual fue presentado el 15 de junio en reunión realizada en el IEPC. A partir de este espacio se recopilaron observaciones y aportes para fortalecer el documento, integrando los comentarios y recomendaciones formuladas durante la sesión.
Asimismo, se adelantó la actualización del procedimiento de Aval de Investigador Externo, concebido como un anexo complementario de la política. Finalmente, se programó un nuevo encuentro con los directores de programas de antropología para el mes de julio, con el propósito de continuar la discusión y retroalimentación del documento.
Por otra parte, durante el segundo semestre del año, continuó el proceso de construcción de la Política de Investigación del ICANH mediante ejercicios participativos, metodológicos y de planeación institucional. En el tercer bimestre, se diseñó la metodología para el desarrollo de grupos focales orientados a identificar, desde la perspectiva de los investigadores, los criterios que deberían orientar la evaluación de proyectos por parte del Comité de Investigaciones, así como los parámetros para definir productos y actividades de investigación. Como resultado de este proceso, se elaboró un borrador preliminar de la Política de Investigación de 54 páginas y se desarrolló el quinto taller de construcción de la política, acompañado de la sistematización de los insumos obtenidos en los grupos focales realizados hasta la fecha.
Durante el cuarto bimestre se lograron avances en la definición de las líneas de investigación institucionales y en la estructuración de un esquema general del programa de investigación, incluyendo propuestas de fortalecimiento para la Subdirección de Investigaciones. Asimismo, se planeó un calendario para la presentación de avances y nuevos proyectos de investigación durante el mes de octubre y se consolidó el proceso de recolección de información sobre proyectos vigentes y nuevas iniciativas para la proyección 2024. Estos insumos fueron considerados fundamentales para orientar los procesos de investigación, evaluación y proyección de resultados en el marco de la política institucional.
Finalmente, la Oficina de Control Interno solicitó un informe sobre el avance de esta actividad, el cual fue elaborado y entregado en formato PDF el 11 de diciembre por el equipo de trabajo responsable. Paralelamente, se adelantó la planeación para la entrega del documento final de la Política de Investigación durante la vigencia 2024.
</t>
  </si>
  <si>
    <t>Para el año 2024 se continuó el proceso de consolidación de la Política de Investigación del ICANH. En el primer trimestre se presentaron ante el Comité de Investigaciones los avances correspondientes a las investigaciones desarrolladas durante la vigencia 2023, proyectando la socialización y presentación formal del documento de política en la sesión del comité programada para el mes de abril.
Posteriormente, durante el segundo trimestre de 2024, se avanzó en la incorporación de correcciones, observaciones y sugerencias realizadas al documento final de la política. De igual manera, se desarrollaron reuniones de trabajo con el Comité de Investigaciones y el grupo de investigación institucional con el propósito de revisar, ajustar y fortalecer los contenidos del documento.
Finalmente, se programó una reunión de cierre y articulación con la Dirección y el grupo de investigación para el 22 de julio de 2024, con el fin de consolidar la versión definitiva de la Política de Investigación y avanzar en su validación institucional.
El 31 de diciembre se publicó el documento sobre la política de investigación</t>
  </si>
  <si>
    <t>Esta estrategia fue cumplida en la vigencia 2024. Este año se desarrollaron los lineamientos para productos no convencionales sustentado en la política de investigación.</t>
  </si>
  <si>
    <t>Durante la vigencia 2025 entraron en ejecución un total de 23 investigaciones, las cuales han sido objeto de seguimiento a través de la mesa técnica asociada al Comité de Investigaciones del Instituto Colombiano de Antropología e Historia. Como soporte de este proceso se cuenta con matrices de seguimiento y avance para cada uno de los proyectos de investigación.
En el marco de la mesa técnica se realizó el monitoreo permanente a las investigaciones en curso, con el propósito de verificar avances, resultados y cumplimiento de las actividades programadas. Asimismo, durante el mes de mayo se presentó, socializó y evaluó el proyecto “Bonos de Carbono”, el cual fue aprobado para incorporarse al grupo de investigaciones del Instituto.
En el segundo semestre, por medio de la mesa técnica se realizaron dos seguimientos a las investigaciones que entraron en curso. Lo anterior, se registró mediante la tabla de coordinación a proyectos de investigación.</t>
  </si>
  <si>
    <t>Durante el primer semestre de 2026 se incorporaron 7 nuevos proyectos de investigación, alcanzando un total de 27 proyectos en ejecución durante la vigencia. El seguimiento al avance y cumplimiento de los proyectos se realiza mediante la tabla de coordinación de proyectos de investigación, herramienta que permite consolidar la información, monitorear el desarrollo de las actividades y verificar el cumplimiento de los compromisos establecidos.</t>
  </si>
  <si>
    <t xml:space="preserve">Durante la vigencia 2025, se realizó el cierre de 9 proyectos de investigación, de los cuales se espera que cada uno entrega de productos. En la tabla de seguimiento puede encontrar específicamente el proyecto a entregar para cada investigación.
Así mismo, se registraron avances significativos en materia de producción y divulgación de resultados de investigación del Instituto Colombiano de Antropología e Historia. En este periodo se logró la publicación y/o aprobación de siete artículos académicos y un libro, así como el avance de dos capítulos de libro en fase editorial y/o aprobados. Adicionalmente, una cartilla se encontraba en etapa editorial y se consolidaron siete informes de investigación correspondientes al primer año de ejecución de los proyectos. Estos resultados evidencian el fortalecimiento de la producción académica y la difusión del conocimiento generado por las investigaciones desarrolladas en el Instituto.
</t>
  </si>
  <si>
    <t>Durante la vigencia 2026 se proyecta a generación de productos de investigación, correspondientes a artículos académicos, libros, productos de nuevo conocimiento e informes de primer año, como resultado del desarrollo de los proyectos de investigación adelantados por el ICANH durante la vigencia.</t>
  </si>
  <si>
    <t>Durante el año 2023, se adelantó la gestión para la publicación de los libros y Revistas del plan editorial 2023.
- Impresión del libro "La Yuca me enseñó a bailar" 
- Impresión del libro "Quimbaya orfebrería temprana"
- Impresión del libro "Vivienda y Cultura" 
- Entre el racimo y la ración
- La desigualdad social en la Sabana de Bogotá
- [Reimpresión] - Conceptualización del campesinado
- [Reimpresión] - Lugares sagrados 
Por otro lado, durante el segundo semestre, se adelantó la gestión para la publicación de los libros 
- Cali: Tierras, transacciones y agentes, 1770-1810. 
- Esto es el Boro: Vidas en la periferia. 
- "Esto no es el Boro. Pandillas en la periferia" 
- "Historia, Archivística y Análisis del Fondo de la Real Expedición Botánica"
- Historia Archivística y Análisis de la clasificación del Fondo de la Real Expedición Botánica al Nuevo Reino de Granada (Archivo del Jardín Botánico)
- DE VOLTAIRE A BELMES. JOSÉ MANUEL GROOT BAJO LA ÓPTICA DE SU BIBLIOTECA INTELECTUAL, 1800-1878
- FRICCIONES II: ETNOGRAFÍA URBANA, JÓVENES, SEGURIDAD Y SEXUALIDADES</t>
  </si>
  <si>
    <t>Durante el 2025, se publicaron los siguientes libros:
- Tabaco y jurisdicción: el gobierno del estanco del tabaco en el Nuevo Reino de Granada (1744-1812)
- Poporo: el niño de los 2000 años
- La conga y el yaré: kunka, yarit
- Carijonas: cuentan historias en su lengua
- Economías de guerra: Nueva España, Nuevo Reino de Granada y Venezuela, 1776-1821
- El mestizo no es de color: ciencia y política pública en México (1920-1940)"
"En el segundo trimestre del 2025, se publicaron los siguientes libros:
- El retorno del rey: el restablecimiento del régimen colonial en Cartagena de Indias (1815-1821)
- Cantar es llorar con alegría: bailes rituales del pueblo féenemɨna’a (gente de centro), de la Amazonía colombiana
- Voces de mujeres"
- Voces monarquistas
- Los pueblos indígenas del Nuevo Reino de Granada en los siglos XVI y XVII: Los muiscas entre la adaptación, la asimilación y el equilibrio (1537-1650)
- Plan de Manejo del Área Arqueológica Protegida del Contexto Galeón San José: patrimonio cultural sumergido de Colombia
- Economía de los contextos domésticos prehispánicos en el medio Sinú en Montería, Córdoba
- Manifiesto para otra historia</t>
  </si>
  <si>
    <t>Durante el año 2023, se realizaron las siguientes actividades:
- Entrega de volumen Revista 59-II
- Revista 28-I (enero - junio 2023)
 A su vez, durante el segundo semestre se realizaron las siguientes acciones: 
-Publicación del Volumen 28-2. Fronteras de la Historia. La inalcanzable búsqueda: Estrategias de libertad de los afrodescendientes en Colombia (siglos XVI-XIX)
- Vol. 59 Núm. 3 (2023): Temas diversos en el 70 aniversario de la RCA</t>
  </si>
  <si>
    <t>En el año 2025, se publicaron las siguientes revistas:
- Revista Colombiana de Antropología 61.1
- Revista Fronteras de la Historia 30.1"
- Revista Colombiana de Antropología 61.2
- Revista Colombiana de Antropología 61.3
- Revista Fronteras de la Historia 30.2
- Revista Arqueología y Patrimonio 5.1
- Revista Arqueología y Patrimonio 5.2</t>
  </si>
  <si>
    <t>Durante el primer semestre de 2026 se realizó la publicación de cuatro ediciones de revistas académicas del ICANH, fortaleciendo la divulgación del conocimiento en los campos de la antropología, historia, arqueología y patrimonio. En el primer trimestre se publicaron la Revista Colombiana de Antropología (RCA), Vol. 62 No. 1, y Fronteras de la Historia, Vol. 31 Núm. 1, ambas con fecha de publicación del 1 de enero de 2026.
Durante el segundo trimestre se publicaron la Revista Colombiana de Antropología (RCA), Vol. 62 Núm. 2, el 1 de mayo de 2026, y Arqueología y Patrimonio, Vol. 6 Núm. 1, el 13 de mayo de 2026. Estas publicaciones contribuyeron a la circulación y visibilidad de la producción académica e investigativa del Instituto.</t>
  </si>
  <si>
    <t xml:space="preserve">Durante el año 2023, se adelantó el proceso de contratación de los profesionales que van a apoyar esta actividad. 
De igual manera, durante el segundo semestre, se adelantaron acciones orientadas al fortalecimiento y depuración de la base de datos de conceptos técnicos del ICANH. En el tercer bimestre se realizó una modificación inicial de la base de datos y se entregó una gráfica con el análisis histórico de las solicitudes registradas entre los años 2009 y 2023, con el propósito de contar con una visión consolidada del comportamiento y evolución de la información.
En el cuarto bimestre se desarrolló un proceso de reorganización y depuración de la base de datos hasta la tercera semana de octubre. Este trabajo incluyó la unificación y homologación de registros, la estandarización de nombres y la verificación de posibles conceptos duplicados, con el fin de facilitar su contabilización y mejorar la precisión y confiabilidad de las estadísticas institucionales, evitando la dispersión de datos ocasionada por inconsistencias en el registro de la información.
Finalmente, durante el quinto bimestre de 2023 se continuó con la reorganización de la base de datos, enfocándose en la validación de registros incompletos y en la construcción de categorías de clasificación. Este ejercicio permitió identificar que no todas las entradas correspondían a conceptos técnicos, iniciando así un proceso de filtrado y organización orientado exclusivamente a la consolidación y análisis de los conceptos técnicos emitidos por la entidad.
</t>
  </si>
  <si>
    <t xml:space="preserve">Durante el año 2024 se entregaron los registros consolidados y dos mapas correspondientes al primer análisis de los conceptos técnicos. Asimismo, se continuó con el proceso de unificación de criterios y estandarización de la información, con el propósito de consolidar un archivo plano que permita estructurar un repositorio final de consulta y análisis institucional.
En el segundo trimestre de 2024 se logró actualizar y poner al día los registros de la base de datos, fortaleciendo la organización y disponibilidad de la información. Paralelamente, se adelantó un plan de mejoramiento orientado a optimizar el proceso de consulta y gestión de los conceptos técnicos registrados.
Adicionalmente, se socializaron con la Oficina Asesora de Planeación los datos relacionados con la regionalización y las estadísticas derivadas de la base de datos, contribuyendo al análisis institucional y al fortalecimiento de los procesos de seguimiento y toma de decisiones.
Durante el segundo semestre, se actualizó la base de datos de conceptos técnicos, incorporando las respuestas emitidas hasta el mes de septiembre. De igual manera, se dio continuidad al proceso de saneamiento y depuración de la información, requerido para la migración de la base de datos al nuevo motor de búsqueda. Paralelamente, se avanzó en la categorización de las solicitudes de acuerdo con tendencias temáticas, poblaciones y problemáticas, fortaleciendo así la organización y análisis de la información registrada.
En el cuarto trimestre de 2024, el Grupo de Investigación, en articulación con la Subdirección y la Dirección General del ICANH, avanzó en la implementación de una herramienta tecnológica orientada a la consulta y gestión de conceptos técnicos y solicitudes institucionales. Esta herramienta se desarrolló a partir de la base de datos consolidada desde el año 2009 por el entonces Grupo de Antropología Social y actualizada hasta la vigencia 2024.
El proceso se enmarcó en el contrato suscrito entre el ICANH y la empresa Nexura para la planificación, diseño, desarrollo e implementación de una ventanilla única de trámites en línea. La herramienta busca facilitar la gestión institucional mediante la integración de plataformas para el ingreso de información y la creación de motores de búsqueda que optimicen la consulta de conceptos técnicos y solicitudes. La supervisión del contrato estuvo a cargo de Juan Pablo Ospina, coordinador del Grupo de Arqueología.
</t>
  </si>
  <si>
    <t xml:space="preserve">En el año 2025, se avanzó en el fortalecimiento de herramientas de consulta, análisis y divulgación del conocimiento técnico desarrollado por el Instituto Colombiano de Antropología e Historia. En el primer trimestre se llevó a cabo la capacitación sobre el “Explorador de Conceptos”, herramienta orientada a facilitar la consulta de la base de conceptos técnicos emitidos por la Subdirección, así como de otros instrumentos analíticos y de investigación de utilidad tanto para el Instituto como para la ciudadanía en general.
Posteriormente, durante el segundo trimestre, se publicó el primer boletín de análisis basado en la información reportada en el Explorador de Conceptos. Asimismo, la herramienta fue presentada en el Congreso Colombiano de Antropología e Historia, con el propósito de socializar sus alcances y promover su uso en escenarios académicos y de investigación.
En el segundo semestre se continuó fortaleciendo la estrategia de divulgación y acceso a la información técnica desarrollada por el Instituto Colombiano de Antropología e Historia mediante el Explorador de Conceptos. En el tercer trimestre se realizó el lanzamiento del segundo boletín de conceptos y se habilitó la consulta pública del Explorador de Conceptos para la ciudadanía, ampliando el acceso a la información técnica y analítica producida por la entidad.
Por su parte, durante el cuarto trimestre se publicó el tercer boletín de conceptos y se avanzó en la elaboración del manuscrito correspondiente al cuarto boletín, dando continuidad a la estrategia de análisis, sistematización y divulgación de los conceptos técnicos emitidos por la Subdirección.
</t>
  </si>
  <si>
    <t>Durante el primer semestre de 2026 se avanzó en la puesta en operación y estabilización de la herramienta digital diseñada para integrarse con la Ventanilla Única de Trámites, con el propósito de optimizar los procesos de solicitud de unidades documentales. Tras su entrada en funcionamiento, se identificaron algunas dificultades iniciales asociadas a la interconexión técnica y al procesamiento de volúmenes de información. Estos aspectos fueron atendidos mediante ajustes de configuración, actualizaciones de software y la ejecución de pruebas iterativas, orientadas a garantizar un funcionamiento estable, eficiente y confiable de la plataforma para los usuarios.</t>
  </si>
  <si>
    <t>Durante el 2024, en relación con la solicitud de renovación del Registro Calificado (RC) de la Maestría en Escritura Creativa en SACES, se proyecta su radicación para el segundo semestre del año.
Respecto a la renovación del registro calificado de la Maestría en Literatura y Cultura, este proceso está actualmente en evaluación para acreditación. Dependiendo del resultado, se procederá de una de las siguientes maneras:
Si el programa se acredita: La solicitud de renovación se realizará de oficio.
Si la acreditación se niega: Se procederá a radicar la solicitud de renovación tradicional.
En ambos escenarios, la radicación se efectuará una vez finalice el proceso de acreditación. Conforme a la nueva resolución de este año, el registro calificado se mantiene hasta que el CNA emita un concepto.
Anticipamos conocer el resultado de la acreditación durante este semestre. En caso de acreditación positiva, es probable que la solicitud se radique en SACES en el segundo semestre de 2024. Si la acreditación es negada, se estima que la solicitud tradicional de renovación se radicará a más tardar en mayo de 2025.
Se evidencia radicación de la Maestría en Estudios editoriales y el estado de la siguiente fase de la Etapa 1: designación de consejeros visita externa de condiciones iniciales.
Se evidencian otros avances de gestión así:
Se evidencia trazabilidad de radicación de la Maestría en Enseñanza de Español como Lengua Extranjera Segunda Lengua.
Se cumplió con el mínimo de radicación de maestrías. En la hoja de vida del indicador, se exponen los factores de mejora para el siguiente año.</t>
  </si>
  <si>
    <t>En el año 2025, se reportaron avances de gestión así:
"Maestría en Lingüística: Avance del 70% en la escritura del documento. Se encuentra pendiente el factor 3, 4, 8 y 11 y la formulación de fortalezas y debilidades.
MELE/2, P y V: avance del 45% en la escritura del documento. Se encuentra pendiente el factor 3, 4, 8 y 11, el capítulo específico para la modalidad virtual y la formulación de fortalezas y debilidades"
Primera Meta cumplida:
MELE: finalizado el proceso de cargue de las condiciones iniciales con fines de acreditación en alta calidad de la Maestría en Enseñanza del Español como Lengua Extranjera y Segunda Lengua en la plataforma SACES-CNA
Segunda Meta cumplida: Lingüística: cumplimiento al 100%
- En julio de 2025 se finalizó el documento y se efectuó la radicación en la plataforma SACES CNA.
- El 15 de julio el CNA aprobó la radicación, validando la completitud de la información radicada. Se aprobó el proceso a designación de pares académicos. 
-Atención visita condiciones iniciales para la Maestría en Lingüística por parte del CNA. Septiembre 9.
Otro avances de gestión:
Escritura Creativa: Porcentaje de avance: 90%
La visita de renovación de RC se realizó el 20 y 21 de marzo de 2025.
En marzo de 2025 el CNA aprobó las condiciones iniciales del programa, dando paso al desarrollo de la etapa de autoevaluación, de acuerdo con el modelo definido por el CNA. El documento de autoevaluación se encuentra en un avance del 80% y se encuentra en proceso de revisión por parte de la coordinación del programa, quien está complementando lo aspectos disciplinares requeridos.
Al 31 diciembre de 2025 completadas las metas definidas</t>
  </si>
  <si>
    <t xml:space="preserve">Para el año 2024, no se han firmado convenios de manera exitosa. Sin embargo, se tienen en proceso de firma las siguientes alianzas:
Convenio de Cooperación Interinstitucional entre la Universidad Externado de Colombia y el Instituto Caro y Cuervo.
Convenio Marco de Cooperación Interinstitucional entre la Universidad del Magdalena y el Instituto Caro y Cuervo.
Convenio de Cooperación entre la Universidad de Sucre y el Instituto Caro y Cuervo, para pasantía, práctica empresarial e investigación.
En cuanto a los convenios internacionales, se tiene en proceso la alianza tripartita entre el Ministerio de las Culturas, las Artes y los Saberes, el Instituto Cervantes y el Instituto Caro y Cuervo.
Se registraron 8 participaciones de docentes investigadores en eventos externos.
De 23 acciones, se registra la participación de docentes, investigadores en 8 eventos con instituciones nacionales e internacionales; 3 convenios celebrados; 6 movilidades; 2 prácticas académicas, 1 pasantía de la Universidad de Antioquia y 2 prácticas académicas de la Universidad de Sucre; 1 prórroga de convenio internacional.
De 20 acciones, se registra la participación de realización de 10 movilidades de las cuales 6 son de carácter internacional y 4 nacionales; 1 prácticas académica, 2 pasantías; 2 prórrogas de convenio, 1 nuevo convenio firmado, 1 adhesión al programa  de cooperación internacional Unión Europea - Acciones Marie Skłodowska-Curie (MSCA). 1 contrato de prestación de servicios y la coordinación de 2 eventos.
De 23 acciones, se registra la  realización de 12 movilidades de las cuales 11 se desarrollaron en escenarios internacionales y 1 en escenarios nacionales, se formalizó la realización de 2 pasantías y la participación en 9 eventos con actores y aliados del sector público, educativo y editorial. </t>
  </si>
  <si>
    <t>En enero de 2026 se suscribió un Convenio Marco de Cooperación entre el Instituto Federal de Educación, Ciencia y Tecnología de Rio Grande do Norte (IFRN, Brasil) y el Instituto.
Como resultado de este acuerdo, se inició la primera acción de ejecución, consistente en la asignación de 20 cupos institucionales y 10 cupos en lista de espera, dirigidos a funcionarios, contratistas y estudiantes del Instituto, para el Curso de Portugués – Nivel I, en modalidad virtual.
Durante el mes de marzo se llevó a cabo el proceso de convocatoria, inscripción y envío de la información de los participantes al IFRN, dando cumplimiento a lo establecido en el convenio.
En primer lugar, es importante señalar que, desde el 31 de enero de 2026, se suspendieron las actividades relacionadas con la suscripción de convenios y contratos, en cumplimiento de las restricciones establecidas por la Ley 996 de 2005 (Ley de Garantías Electorales).
En este contexto, y con el fin de dar continuidad a los procesos de internacionalización y cooperación académica, el Instituto Caro y Cuervo implementó mecanismos de colaboración permitidos dentro del marco normativo vigente, privilegiando acciones de intercambio académico, participación en eventos especializados y vinculación formativa con aliados internacionales, de la siguiente manera:
- Universidad Nacional Autónoma de México (UNAM) – Observatorio de Español para América Latina y el Caribe (OEALC)
1. Carta de intención y acercamiento institucional: Como resultado de una invitación formulada por la dirección del Observatorio de Español para América Latina y el Caribe (OEALC) de la Universidad Nacional Autónoma de México (UNAM), dirigida al Instituto Caro y Cuervo para explorar posibles escenarios de articulación académica, se manifestó formalmente la disposición institucional para participar en las actividades impulsadas por el Observatorio.
En la comunicación remitida por el Instituto, se destacó que esta aproximación constituye una base valiosa para promover intercambios académicos y fortalecer las redes de cooperación en torno a la enseñanza y el estudio del español en América Latina. Así mismo, se indicó que las iniciativas y propuestas derivadas de este diálogo podrán analizarse y desarrollarse en articulación con el equipo docente e investigador de la Maestría en Enseñanza de Español como Lengua Extranjera y Segunda Lengua (ELE/L2) del Instituto Caro y Cuervo, dentro de un esquema de cooperación académica que, por el momento, no implica compromisos jurídicos, administrativos ni financieros para las partes.
2. Movilidad saliente – Participación en evento académico: Como parte de las acciones de cooperación académica con la UNAM, la docente investigadora Viviana Nieto Martín participó en el evento internacional “Enseñanza de español a hablantes de otras lenguas: experiencias en Bolivia, Colombia y México”, realizado el 27 de mayo de 2026 y organizado por el Observatorio de Español para América Latina y el Caribe (OEALC).
Esta participación permitió visibilizar las experiencias desarrolladas por el Instituto Caro y Cuervo en el ámbito de la enseñanza del español como segunda lengua y fortalecer los vínculos académicos con instituciones y especialistas de la región.
Universidad a Distancia de Madrid (UDIMA)
1. Movilidad saliente – Participación en evento académico: En el marco de la cooperación académica con la Universidad a Distancia de Madrid (UDIMA), la docente investigadora Viviana Nieto Martín participó como conferencista en el evento “Materiales didácticos de español como segunda lengua para comunidades indígenas en Colombia”, realizado el 8 de abril de 2026.
La participación permitió compartir avances y experiencias institucionales relacionadas con la elaboración de materiales didácticos para la enseñanza del español como segunda lengua en contextos indígenas, contribuyendo al intercambio de conocimientos y al fortalecimiento de la proyección internacional del Instituto.
2. Movilidad entrante – Práctica académica: Como resultado de la articulación académica con la UDIMA, se formalizó la vinculación de la estudiante Greis Naydú Puentes Robles mediante la Resolución No. 165 de 2026, para el desarrollo de una práctica académica en el proyecto “Corpus Léxico del Español de Colombia (CorlexCo)”, adscrito al Grupo de Investigación en Lingüística del Instituto Caro y Cuervo.
La práctica contempla la ejecución de actividades de carácter formativo, académico e investigativo orientadas a la verificación, sistematización y análisis de información lexicográfica, así como al apoyo en la organización de datos y el seguimiento de los procesos asociados al proyecto, bajo la orientación de un tutor institucional.
Balance: A pesar de las limitaciones impuestas por la Ley de Garantías Electorales para la formalización de nuevos instrumentos de cooperación, durante el segundo trimestre de 2026 se logró mantener y fortalecer la interacción con aliados internacionales mediante mecanismos alternativos de colaboración académica. Estas acciones se materializaron en espacios de intercambio de conocimiento, participación en eventos internacionales y procesos de movilidad entrante y saliente, contribuyendo al posicionamiento académico e internacional del Instituto Caro y Cuervo y al fortalecimiento de sus redes de cooperación.</t>
  </si>
  <si>
    <t>Durante el año 2025 se realizó la siguiente gestión: 
Análisis integral del Decreto 1279 de 2022.
30 de abril de 2025: Mediante el radicado No. 2025-EE-115036 del Ministerio de Educación Nacional, se recibió concepto jurídico favorable que reconoce viabilidad normativa a la conformación de la planta docente del Instituto Caro y Cuervo.
Este concepto es resultado de la mesa técnica desarrollada conjuntamente con el Departamento Administrativo de la Función Pública (DAFP), el Ministerio de Educación Nacional y el Instituto Caro y Cuervo.
19 de mayo de 2025: Se llevó a cabo una nueva mesa técnica con el Departamento Administrativo de la Función Pública. En esta sesión se presentó el resumen ejecutivo de la propuesta ajustada y se avanzó en la articulación de las observaciones realizadas al documento técnico presentado en octubre de 2024 con la nueva propuesta en curso.
28 de mayo de 2025:
En esta fecha se llevó a cabo una mesa técnica de articulación entre el Ministerio de Educación Nacional, el Departamento Administrativo de la Función Pública y el Instituto Caro y Cuervo, con el propósito de avanzar en la definición de una ruta para establecer el régimen salarial aplicable al Instituto.
Ese mismo día, se realizó la presentación de la propuesta ante el Consejo Directivo del Instituto, con el fin de reiniciar formalmente el trámite, conforme a lo establecido en la Circular Conjunta 100-011 de 2023. Durante la sesión, se enfatizó que la propuesta ajustada ha sido diseñada para lograr una mayor viabilidad técnica, financiera e institucional. En ese sentido, el número de cargos nuevos propuestos se redujo a 59, lo cual representa menos de la mitad de los inicialmente planteados. De estos, se contempla la creación de 44 cargos en la planta administrativa y 15 en la planta docente, así como la supresión de dos cargos actualmente existentes. Cabe destacar que el costo estimado de esta nueva propuesta asciende a $17.578 millones, en contraste con los $26.277 millones contemplados en la versión del año anterior.
6 de junio:
Se realizó una mesa técnica entre el Departamento Administrativo de Presidencia de la República, el Ministerio de las Culturas, el Departamento Administrativo de Función Pública y el Instituto Caro  Cuervo para exponer el análisis de los regímenes salariales existentes para docentes y se concluye la inaplicabilidad de los mismos para el Instituto Caro y Cuervo, con ocasión de la reunión, se remiten los proyectos de decreto del régimen salarial propuesto para análisis del DAFP y de las entidades descritas anteriormente
Se realizó la radicación del alcance del proyecto de rediseño ante las entidades que ya han emitido sus avales, atendiendo la recomendación del Departamento Administrativo de la Función Pública en las mesas técnicas. El aval se radicó ante el Departamento Administrativo de Presidencia de la República, Ministerio de las Culturas, las Artes y los Saberes y el Departamento Administrativo de Función Pública y se dio a conocer al Ministerio de Educación Nacional.
Se realizó la radicación del proyecto de rediseño para viabilidad financiera de la Dirección de Presupuesto Público del Ministerio de Hacienda y Crédito Público para agotar el paso cuatro establecido en una circular 100-001 de 2023.
Durante el mes de septiembre se finalizó el Documento Técnico para el Rediseño Institucional del Instituto Caro y Cuervo, el cual fue elaborado y aprobado en el marco del Equipo Multidisciplinario de Apoyo para el proceso de formulación e implementación del rediseño y fortalecimiento organizacional del ICC.
En desarrollo de la Circular 100-011 de 2023, la Entidad adelantó el Paso 1, mediante la realización de mesas técnicas con el Departamento Administrativo de la Función Pública (DAFP) para la construcción del estudio técnico y los proyectos de actos administrativos. Así mismo, se gestionó el Paso 2, correspondiente a la solicitud de autorización de inicio de trámite ante el Departamento Administrativo de la Presidencia de la República, con la autorización de la cabeza de sector y la presentación del resumen ejecutivo, la justificación de alineación con el Plan Nacional de Desarrollo y la identificación de costos y fuentes de financiación.
No fue requerido el concepto del Departamento Nacional de Planeación (Paso 3). El proceso avanzó hasta el Paso 4, relacionado con la viabilidad presupuestal ante la Dirección General del Presupuesto Público Nacional del Ministerio de Hacienda y Crédito Público, encontrándose el documento a la fecha en espera del respectivo concepto.</t>
  </si>
  <si>
    <t>Durante la vigencia 2025 se realizaron las siguientes acciones: 
En el primer semestre, el NPS resultante es de 78,95% para la evaluación de 19 ciudadanos en el primer trimestre de 2025 según lo evidenciado en el Informe Trimestral de PQRSD. El NPS resultante es de 88,89% para la evaluación de 16 ciudadanos en el segundo trimestre de 2025 según lo evidenciado en el Informe Trimestral de PQRSDF.
El porcentaje promedio para el primer semestre es de 84 aproximado.
En el segundo semestre, el NPS resultante es de 87,50% para la evaluación de 19 ciudadanos en el tercer trimestre de 2025 según lo evidenciado en el Tercer Informe Trimestral de PQRSDF. El indicador NPS correspondiente para el cuarto trimestre de 2025 es de 100%, lo anterior, a las 183 PQRSDF registradas, 21 encuestas fueron realizadas y de ellas 5 ciudadanos evaluaron el servicio siendo cinco (5) promotores de los servicios del ICC y cero (0) detractores sobre la atención recibida.
El porcentaje promedio para el primer semestre es de 94 aproximado.</t>
  </si>
  <si>
    <r>
      <t xml:space="preserve">Durante el primer y segundo trimestre de 2026 se recibieron doce (12) encuestas de percepción ciudadana. Como resultado del proceso de validación y depuración de los registros duplicados asociados a una misma atención, se consolidaron ocho (8) respuestas válidas para la medición acumulada del indicador. De estas, siete (7) correspondieron a usuarios promotores, cero (0) a usuarios neutrales y una (1) a un usuario detractor, lo que representa un 87,5% de promotores y un 12,5% de detractores.
En consecuencia, el Net Promoter Score acumulado del primer semestre de 2026 fue de </t>
    </r>
    <r>
      <rPr>
        <b/>
        <sz val="12"/>
        <color rgb="FF000000"/>
        <rFont val="Calibri"/>
        <family val="2"/>
        <scheme val="minor"/>
      </rPr>
      <t>+75 puntos</t>
    </r>
    <r>
      <rPr>
        <sz val="12"/>
        <color rgb="FF000000"/>
        <rFont val="Calibri"/>
        <family val="2"/>
        <scheme val="minor"/>
      </rPr>
      <t>, resultado que se encuentra 15 puntos por debajo de la meta establecida en el PEI de +90. Aunque durante el segundo trimestre se obtuvo un NPS de +100, evidenciando una mejora frente al resultado de +50 registrado en el primer trimestre, la medición acumulada continúa afectada por la respuesta detractora del periodo inicial. 
No obstante, considerando el bajo número de respuestas registradas durante el primer semestre, el comportamiento del indicador será evaluado con los resultados obtenidos al cierre de la vigencia de manera acumulada, tomando como base la totalidad de las encuestas de percepción ciudadana diligenciadas durante todo el 2026. Esto permitirá disponer de una muestra más representativa y reducir el efecto que pueden generar respuestas individuales sobre el resultado del indicador.
Es importante aclarar en el informe que, aunque el resultado acumulado (+75) no alcanza la meta del PEI (+90), sigue siendo un resultado altamente favorable, ya que refleja una proporción significativamente mayor de usuarios promotores que detractores. La diferencia frente a la meta obedece principalmente al reducido tamaño de la muestra, por lo que el resultado podrá estabilizarse conforme aumente el número de encuestas durante la vigencia.</t>
    </r>
  </si>
  <si>
    <t>Durante el año 2025, el DAFP publicó los resultados del Índice de Desempeño Institucional (IDI) de la vigencia 2024, para lo cual, el ICC incrementó 6 puntos con respecto a la vigencia 2023 medido mediante el FURAG, así:
IDI vigencia 2023: 84,5
IDI vigencia 2024: 90,5
Por lo anterior, se cumplió con más de lo esperado o definido en la meta del indicador para el presente año dentro del Plan Estratégico Institucional</t>
  </si>
  <si>
    <t>Avance de gestión al 50% con la siguiente información:
Al corte del primer trimestre, el ICC se encuentra en proceso de recolección, consolidación y validación de información requerida para el reporte de seguimiento del Formulario Único de Reporte de Avance de la Gestión (FURAG).
El Departamento Administrativo de la Función Pública (DAFP) estableció como fecha de cierre del reporte el 13 de abril, y los resultados oficiales serán publicados a finales del mes de junio. En consecuencia, a la fecha de corte no se cuenta con resultado cuantitativo disponible, pero se evidencia avance en las actividades preparatorias necesarias para garantizar el cumplimiento del reporte institucional, con correo y comunicación con cronograma del reporte, el repositorio de mesas de trabajo y copia de avance del Excel de recolección de información del FURAG.
El Índice de Desempeño Institucional (IDI) vigencia 2025 fue de 91,7 de conformidad con las mediciones y reporte realizado del FURAG durante el primer trimestre del 2026 ante la Función Pública.
Se evidenciaron los certificados de cumplimiento sobre los reportes del modelo MIPG y MECI respectivamente, el repositorio con evidencias presentadas y demás soportes de mesas de trabajo con las diferentes dependencias del ICC con los instrumentos acordados para tal fin.
Se evidencian los resultados detallados de las dimensiones y políticas, junto a los datos históricos de los diferentes IDI en el marco del cuatrienio.
La meta se cumplió, no obstante, se hará seguimiento a las recomendaciones que publique el DAFP durante el segundo semestre del 2026. Igualmente, se continuará con el desarrollo al Plan de Fortalecimiento y Mantenimiento del MIPG que se socializó en el CIGD durante mayo de 2026</t>
  </si>
  <si>
    <t xml:space="preserve">Para el año 2024, 412 folios fueron organizados durante el primer trimestre de 3000 planeados para la vigencia 2024. 1163 folios organizados durante el segundo trimestre de 3000 planeados para la vigencia 2024.
En el segundo semestre, 1188 folios organizados durante el tercer trimestre de 3000 planeados para la vigencia 2024. 766  folios organizados durante el cuarto trimestre de 3000 planeados para la vigencia 2024. </t>
  </si>
  <si>
    <t>Durante el primer trimestre se inventariaron 400 folios del Fondo José Manuel Marroquín
Durante el segundo trimestre se inventariaron 1163 folios del Fondo José Manuel Marroquín</t>
  </si>
  <si>
    <t>Durante el año 2023, de conformidad al seguimiento del desarrollo al plan anual de auditoría de la vigencia 2023 con la versión 3, se completaron 18 actividades comprometidas para el primer semestre en relación con los siguientes enfoques: Liderazgo Estratégico, Enfoque hacia la prevención, Relación con entes externos de control, Evaluación de la gestión del riesgo, Evaluación y seguimiento
A su vez, de conformidad al seguimiento del desarrollo al plan anual de auditoría de la vigencia 2023 con la versión 3, se completaron 10 actividades comprometidas para el segundo semestre en relación con los siguientes enfoques: Liderazgo Estratégico, Enfoque hacia la prevención, Relación con entes externos de control, Evaluación de la gestión del riesgo, Evaluación y seguimiento</t>
  </si>
  <si>
    <t>En 2024 y de conformidad al seguimiento del desarrollo al plan anual de auditoría de la vigencia 2024, se completaron 11 actividades comprometidas para el primer semestre.
Nota: La medición se realiza considerando únicamente las actividades programadas dentro del período de vigencia. No obstante, es importante aclarar que el cierre total del plan se efectuará una vez se cumplan las actividades pendientes programadas para enero de 2025.
Por otra parte, de conformidad al seguimiento del desarrollo al plan anual de auditoría de la vigencia 2024, se completaron 17 actividades comprometidas para el segundo semestre.
Nota: La medición se realiza considerando únicamente las actividades programadas dentro del período de vigencia. No obstante, es importante aclarar que el cierre total del plan se efectuará una vez se cumplan las actividades pendientes programadas para enero de 2025.</t>
  </si>
  <si>
    <t>Durante el año 2025 se realizaron las siguientes acciones:
 1) El Plan Anual de Auditoria -PAA 2024-2025, el cual va del 01/02/2024 al 31/01/2025 contempló ocho (8) actividades para el mes de enero_ 2025 con un peso del 19,08% el cual tuvo una eficacia del 100% a la fecha de reporte. https://caroycuervo-my.sharepoint.com/:x:/g/personal/auditoriainterna_caroycuervo_gov_co/ETMtf69FwfFHne0VSKR_cBoBqDzIBNnlhgldXopkSxwYFg?e=Bi1N1C
2) El Plan Anual de auditoria -PAA 2025-2026, el cual va del 01/02/2025 al 31/01/2026 contemplo cinco (5) actividades para los meses de febrero y marzo de 2025 con un peso del 9,19%, el cual tuvo una eficacia del 100% a la fecha de reporte. https://caroycuervo-my.sharepoint.com/:x:/g/personal/auditoriainterna_caroycuervo_gov_co/ESZx5NNQxTRJmlrCLvm50w0BsLhTbiMmAAhIGO7lpvzKMA?e=ycQtgK
"El plan anual de auditorías 2025-2026 V2, tiene una vigencia de ejecución del 01/02/2025 al 31/01/2026, para el período abril, mayo, junio de 2025 se programaron diez (10) actividades de las cuales se terminaron en su totalidad siete (7) las tres restantes se iniciaron y quedaron en proceso, sin embargo la efectividad de las acciones es del 100% pues las 3 iniciadas terminan su ejecución en el mes de julio, las actividades mencionadas tienen un peso del 23,36%
https://caroycuervo-my.sharepoint.com/:x:/g/personal/auditoriainterna_caroycuervo_gov_co/EYIEurQ1lulEiuHDYdRkU_wBkj0BSYiQCIPNf_QU5hckbw?e=zpq4nd"
El plan anual de auditorías 2025-2026 V3, tiene una vigencia de ejecución del 01/02/2025 al 31/01/2026, para el período julio, agosto, septiembre de 2025 se programaron once (11) actividades de las cuales se terminaron en su totalidad diez (10) las actividad restante quedó en proceso, las actividades terminadas tienen un peso del 20,3%
https://caroycuervo-my.sharepoint.com/:x:/g/personal/auditoriainterna_caroycuervo_gov_co/EYIEurQ1lulEiuHDYdRkU_wBkj0BSYiQCIPNf_QU5hckbw?e=Wgjxar
"El 16 de diciembre en comité institucional de control interno se aprobó plan anual de auditorías 2025 V4, ajustando la vigencia de ejecución del 01/02/2025 al 31/12/2026, para el período octubre, noviembre. diciembre de 2025 se programaron diez (10) terminadas en su totalidad con un peso en el trimestre del 30,43% %
https://caroycuervo-my.sharepoint.com/:x:/g/personal/auditoriainterna_caroycuervo_gov_co/IQBG7PbW0HUxRZHm_2xxsT9mAbzfqGj96iCjc_pNN_Tx90Y?e=D2dygE"</t>
  </si>
  <si>
    <t>El plan de auditorías inició su ejecución de manera corriente el 1 de enero de 2026, para el primer trimestre se tenían programadas 11 actividades con una representación porcentual del 19,15% de las cuales se terminaron en su totalidad 10 actividades que corresponden al 17,02%; la actividad pendiente con un peso del 2,13% corresponde al informe de seguimiento PQRSFD del segundo semestre de 2025, el cual, no pudo ser publicado ni comunicado en su momento debido a algunos retrasos en recolección y análisis de información por parte de las áreas responsables del proceso, no obstante se espera efectuar la publicación y comunicación de dicho informe para el mes de abril de 2026.
La versión 2.0 del Plan de auditoría de la vigencia 2026 fue aprobado en el Comité Institucional de Coordinación de Control Interno, sesión desarrollada el 22 de abril del presente año, el acta respectiva está en proceso de firmas por parte de los integrantes, pero esta versión está publicada en la página web del ICC. En consecuencia, las cinco actividades programadas para el segundo trimestre con un peso del 18,34% se ejecutaron en su totalidad. La actividad que quedó pendiente en el avance del primer trimestre (informe de seguimiento PQRSD) se gestionó la publicación el 17 de abril de 2026, correspondiente al 2,13% se adiciona a la ejecución de actividades del segundo trimestre.</t>
  </si>
  <si>
    <t>Durante el año 2024, desde el Grupo de talento humano se convocaron 40 profesionales y técnicos para la realización de la formación de Power BI de 30 horas contratada con Compensar, de los cuales se certificaron 30 servidores
Las evidencias son los listados de asistencia, certificados expedidos, encuesta de satisfacción e informes del desarrollo del curso y las temáticas ofrecidas.</t>
  </si>
  <si>
    <t>En el año 2025 se realizaron las siguientes acciones: 
Durante el primer trimestre se han realizado cuatro capacitaciones: Taller de Resolución de Conflictos, Capacitación en Sistema de Administración de Riesgos, Capacitación en Fundamentos Básicos de gestión documental y Capacitación en expediente electrónico de una archivo, con una calificación promedio en encuesta de satisfacción de 4,29, en una escala de 1a 5. 
https://caroycuervo-my.sharepoint.com/:f:/g/personal/talentohumano_caroycuervo_gov_co/EhLk8NIwPZ5OmO6uSmswKN4Bea9f8A2qBuiNWd_2j7w_eQ?e=ykpUbY
Durante el segundo trimestre se llevaron a cabo dos capacitaciones: “Negociación colectiva” y “Negociación sindical”. En el mes de junio inició una capacitación en Excel básico-intermedio, la cual aún está en curso y finaliza a finales del mes de julio; la evidencia correspondiente se presentará en el próximo trimestre. De las dos capacitaciones finalizadas, se obtuvo una calificación promedio de 4,74 en una escala de 1 a 5, con puntajes individuales de 4,63 y 4,85, según los resultados de las encuestas de satisfacción.
Resultados de Encuestas de Satisfacción para el tercer trimestre así:
Capacitación Excel Básico Intermedio con 4,52 de calificación
Buen Gobierno con 4,37 de calificación
Taller Lengua de Señas Colombiana con 4,75 de calificación
Congreso Nacional de Finanzas Públicas con 4,00 de calificación
"Durante el cuarto trimestre se realizaron tres capacitaciones: “Capacitación MIPG”, “Capacitación en Elaboración de Planes Estratégicos de Talento Humano” y “Capacitación en Actualización de Novedades de Archivo y Gestión Documental”.
Los resultados de la encuesta de satisfacción, en una escala de 1 a 5, fueron de 4,53, 5,00 y 4,40, respectivamente, lo que representa un promedio trimestral de 4,64."</t>
  </si>
  <si>
    <t>60,24%</t>
  </si>
  <si>
    <t>Para el primer trimestre se realizaron tres capacitaciones en las siguientes temáticas:
Taller de Negociación Colectiva
Derecho de Petición
Congreso Nacional de Finanzas Publicas
En total asistieron 60 funcionarios y contratistas
Para el segundo trimestre se realizaron capacitaciones en las siguientes temáticas
Capacitación Gestión Documental en abril: 29 participantes, 
Sensibilización Buen Gobierno en mayo: 90 participantes
Capacitación El rostro humano como indicador de ética en mayo: 52 participantes
Capacitación Política de Gestión de Riesgos en junio: 22 participantes
Total participantes: 193
Se evidenciaron encuestas de satisfacción de las siguientes capacitaciones:
Capacitación Gestión Documental , nivel de satisfacción a 100%, 65% excelente
Sensibilización Buen Gobierno, nivel de satisfacción escala 1 a 5: 4,23
El rostro humano como indicador de ética, nivel de satisfacción escala 1 a 5: 4,67
Política de Gestión de Riesgos, nivel de satisfacción escala 1 a 5: 4,43
Durante el segundo trimestre se desarrollaron cuatro jornadas de capacitación con una participación total de 193 colaboradores. Los resultados de las encuestas de satisfacción evidencian una valoración positiva de las actividades, lo que refleja una adecuada apropiación del conocimiento por parte de los participantes y fortalece las competencias en temas clave para la gestión institucional y el cumplimiento organizacional.</t>
  </si>
  <si>
    <t>Durante el año 2024, 523 ejemplares procesados sobre 1200 planeados para el primer trimestre de la vigencia 2024. 412 folios organizados de 3000 planeados para la vigencia 2024.
182 ejemplares procesados sobre 1200 planeados para el segundo trimestre de la vigencia 2024. 1163 folios organizados de 3000 planeados para la vigencia 2024.
Para el segundo semestre del año, 335 ejemplares fueron procesados durante el tercer trimestre sobre 1200 planeados para la vigencia 2024. 1188 folios organizados de 3000 planeados para la vigencia 2024. "42 ejemplares procesados durante el cuarto trimestre sobre 1200 planeados para la vigencia 2024. 766  folios organizados de 3000 planeados para la vigencia 2024. Lo anterior a corte de información del 16 de diciembre
Entre el 17 y el 31 de diciembre, se tiene previsto realizar la finalización del procesamiento de los ejemplares pendientes, que corresponden a un total de 118 libros"</t>
  </si>
  <si>
    <t>Durante el año 2025, se procesaron 258 ítems (233 materiales bibliográficos físicos y 25 materiales digitales) para el primer trimestre. La mayor parte de los materiales procesados corresponden a la donación del librero Álvaro Castillo Granada. Se procesaron 72 ítems (13 materiales bibliográficos físicos y 59 materiales digitales) para el segundo trimestre. 
Se procesaron 145 ítems (materiales bibliográficos físicos). Para el tercer trimestre se lleva un avance acumulado anual del 47,5% de la meta. Para el cuarto trimestre se contabilizará la catalogación correspondiente a las piezas digitalizadas (proyecto digitalización fondos patrimoniales), con lo que se logrará la meta establecida para el año 2025. Se procesaron 558 ítems (materiales bibliográficos físicos). Con este resultado, se tiene un total de 1033 títulos procesados en el año 2025, superando de esta manera la meta establecida (1000 títulos)</t>
  </si>
  <si>
    <t>Durante el primer trimestre se catalogaron 380 títulos de material bibliográfico
Durante el segundo trimestre se catalogaron 98 títulos de material bibliográfico</t>
  </si>
  <si>
    <t xml:space="preserve">Esta meta se encuentra programada para la vigencia 2026, a la fecha no se han creado los empleos aún pues este avance depende de la presentación del Estudio Técnico a las instancias de aprobación correspondientes. Por su parte el avance en la Consolidación y Desarrollo del Estudio Técnico de Rediseño Institucional ICC 2024
El equipo de rediseño del Instituto ha avanzado significativamente en las fases de alistamiento, diagnóstico y diseño del rediseño institucional, conforme a la guía metodológica para entidades públicas del orden nacional.
Fase de Alistamiento: Se ha alcanzado un avance del 98%, con actividades como la formalización del equipo de rediseño, la identificación de la estructura organizacional actual, la caracterización de la planta de personal, y la coordinación con el Departamento Administrativo de la Función Pública.
Fase de Diagnóstico: Se ha completado un 92%, incluyendo análisis del marco legal, contexto externo, mapa de procesos, modelo de operación, y estructura organizacional. También se diseñó un cuestionario diagnóstico para identificar problemas, fortalezas y necesidades en recursos humanos, técnicos y financieros.
Fase de Diseño: El progreso es del 55%, trabajando en propuestas para la planta de personal, estructura organizacional, mapa de procesos y perfiles de empleo. Se están consolidando las versiones finales de estas propuestas a través de mesas técnicas.
En general, el estudio técnico de rediseño institucional tiene un avance del 81%. Una vez finalizado, será remitido a diversas instancias de aprobación, como el Consejo Directivo del Instituto, el Ministerio de las Culturas, las Artes y los Saberes, el Ministerio de Hacienda y Crédito Público, y el Departamento Administrativo de la Función Pública.
</t>
  </si>
  <si>
    <t>Para el año 2025, no aplica medición cuantitativa, no obstante se indica lo siguiente:
Análisis integral del Decreto 1279 de 2022.
Producto del proceso de evaluación y ajuste del Documento Técnico para el Rediseño Institucional, adelantado entre los meses de marzo y mayo de 2025, se identificó la necesidad de modificar la meta estratégica inicialmente formulada para la creación de plazas docentes de tiempo completo. Esta revisión se fundamentó en los análisis técnicos realizados a partir de la propuesta formulada en 2024, los cuales permitieron identificar con mayor precisión las necesidades reales de la planta docente requeridas para garantizar el cumplimiento de las funciones misionales del Instituto de conformidad con la línea presupuestal asignada al ICC.
Como resultado de este ejercicio, se estableció que la meta adecuada y alineada con el rediseño institucional es la creación de 15 plazas docentes de tiempo completo, discriminadas en 10 docentes asistentes y 5 docentes asociados. Esta modificación responde a una estimación técnica y presupuestal más rigurosa, orientada a fortalecer los procesos de docencia, investigación y apropiación social del conocimiento, así como a garantizar la sostenibilidad y pertinencia académica de los programas que ofrece el Instituto.
Adicionalmente, se sugiere que el ajuste de esta meta se realice formalmente en el mes de julio, una vez concluidas las mesas de evaluación con el Departamento Administrativo de la Función Pública, dado que dicho proceso permitirá validar los análisis técnicos y recoger las observaciones necesarias para asegurar la viabilidad y coherencia del rediseño en términos de estructura y planta de personal.
La entidad está adelantando las acciones dispuestas por los órganos rectores (DAFP, Min Culturas, MHCP y DAPRE) para crear los cargos en el marco de un rediseño institucional. Actualmente hay un concepto favorable del DAFP, pero los documentos continúan en ajustes y en evaluación del MHCP. Por otro lado, toma importancia aclarar que en caso que los órganos rectores aprueben la creación de cargos. Los mismos entrarían en vigencia en 2026.
"Avance del indicador – Proceso de rediseño institucional (empleos creados)
Durante el mes de septiembre se finalizó el Documento Técnico para el Rediseño Institucional del Instituto Caro y Cuervo, elaborado y aprobado en el marco del Equipo Multidisciplinario de Apoyo para el proceso de formulación e implementación del rediseño y fortalecimiento organizacional del ICC. Dicho documento constituye el soporte técnico para la creación y modificación de empleos requeridos para el fortalecimiento de la estructura organizacional de la Entidad.
En desarrollo de la Circular 100-011 de 2023, la Entidad adelantó el Paso 1, mediante la realización de mesas técnicas con el Departamento Administrativo de la Función Pública (DAFP) para la construcción del estudio técnico y los proyectos de actos administrativos, y el Paso 2, correspondiente a la solicitud de autorización de inicio de trámite ante el Departamento Administrativo de la Presidencia de la República, con la autorización de la cabeza de sector y la presentación del resumen ejecutivo, la justificación de alineación con el Plan Nacional de Desarrollo y la identificación de los costos asociados a los empleos y su fuente de financiación.
No fue requerido el concepto del Departamento Nacional de Planeación (Paso 3) y el proceso avanzó hasta el Paso 4, correspondiente a la viabilidad presupuestal ante la Dirección General del Presupuesto Público Nacional del Ministerio de Hacienda y Crédito Público, encontrándose actualmente en espera del respectivo concepto.
A la fecha, no se ha materializado la creación de los empleos planteados, en tanto esta se encuentra condicionada a la aprobación del Estudio Técnico por parte de las instancias competentes.
Se prevé que el trámite administrativo culmine durante la vigencia 2026, permitiendo la creación efectiva de los empleos definidos en el rediseño institucional."</t>
  </si>
  <si>
    <t>Durante el primer trimestre no se registró creación efectiva de nuevas plazas docentes de tiempo completo, dado que este indicador depende de la aprobación del Rediseño Institucional y de la viabilidad presupuestal por parte de las entidades competentes.
El trámite de aprobación se encuentra en gestión ante el Ministerio de Hacienda y Crédito Público desde agosto de 2025. En el marco de este proceso, el 10 de febrero de 2026 se recibió comunicación del Ministerio con el asunto: “Devolución solicitud de viabilidad presupuestal a modificación de planta de personal”.
Posteriormente, el 18 de febrero de 2026, el ICC presentó recurso de reposición y en subsidio apelación contra la decisión contenida en el Oficio 010645 del 10 de febrero de 2026, correspondiente a la solicitud de viabilidad presupuestal para la modificación de planta. 
Como parte del seguimiento institucional, se sostuvo reunión de validación con la Directora de Presupuesto Público Nacional y la Ministra de las Culturas, las Artes y los Saberes, realizada el 26 de marzo de 2026 en el Ministerio de Hacienda, con el fin de revisar el alcance de la respuesta emitida y continuar la gestión requerida para la aprobación del rediseño.
Durante el primer semestre de 2026, el Instituto continuó el ajuste de la propuesta de modernización institucional, incorporando las observaciones formuladas por el Ministerio de Hacienda y Crédito Público en materia de sostenibilidad fiscal y disponibilidad presupuestal. Como resultado, se consolidó una estrategia de implementación gradual en dos fases, priorizando la creación de los cargos indispensables para el fortalecimiento misional y el cumplimiento de las nuevas obligaciones institucionales. Asimismo, se consolidó el estudio técnico ajustado conforme a los requerimientos de las entidades competentes. Actualmente, el documento se encuentra en revisión por parte del asesor asignado por el Departamento Administrativo de la Función Pública, adscrito a la Dirección de Desarrollo Organizacional, como parte del proceso de obtención de los avales y conceptos técnicos requeridos para continuar el trámite de aprobación y la posterior expedición de los decretos correspondientes.
En consecuencia, no se contempla un avance cuantitativo adicional en el indicador hasta tanto se surtan los trámites de aprobación y se expidan los decretos mediante los cuales se adopte la modificación de la estructura organizacional y de la planta de personal.</t>
  </si>
  <si>
    <t>Para el año 2025, no aplica medición cuantitativa, no obstante se indica lo siguiente:
Análisis integral del Decreto 1279 de 2022
Producto del proceso de evaluación y ajuste del Documento Técnico para el Rediseño Institucional, adelantado entre los meses de marzo y mayo de 2025, se identificó la necesidad de modificar la meta estratégica inicialmente formulada para la creación de nuevos empleos en la planta de personal del Instituto. Esta revisión se fundamentó en los análisis técnicos realizados a partir de la propuesta formulada en 2024, los cuales permitieron identificar con mayor precisión las necesidades reales de fortalecimiento institucional en materia de talento humano.
Como resultado de este ejercicio, se estableció que la meta adecuada y alineada con el rediseño institucional es la creación de 57 nuevos empleos en la planta de personal, en lugar de los 24 inicialmente proyectados. Esta modificación responde a una estimación técnica y presupuestal más rigurosa, orientada a garantizar el cumplimiento de las funciones misionales del Instituto, asegurar la operación de áreas estratégicas y atender adecuadamente las disposiciones normativas vigentes.
Adicionalmente, se sugiere que el ajuste de esta meta se realice formalmente entre los meses de julio y agosto, una vez concluidas las mesas de revisión técnica de la propuesta con el Departamento Administrativo de la Función Pública, ya que dicho proceso permitirá validar los análisis técnicos realizados y recoger las observaciones necesarias para asegurar la viabilidad y coherencia del rediseño en términos de estructura y planta de personal.
La entidad está adelantando las acciones dispuestas por los órganos rectores (DAFP, Min Culturas, MHCP y DAPRE) para crear los cargos en el marco de un rediseño institucional. Actualmente hay un concepto favorable del DAFP, pero los documentos continúan en ajustes y en evaluación del MHCP. Por otro lado, toma importancia aclarar que en caso que los órganos rectores aprueben la creación de cargos. Los mismos entrarían en vigencia en 2026.
"Avance del indicador – Proceso de rediseño institucional (empleos creados)
Durante el mes de septiembre se finalizó el Documento Técnico para el Rediseño Institucional del Instituto Caro y Cuervo, elaborado y aprobado en el marco del Equipo Multidisciplinario de Apoyo para el proceso de formulación e implementación del rediseño y fortalecimiento organizacional del ICC. Dicho documento constituye el soporte técnico para la creación y modificación de empleos requeridos para el fortalecimiento de la estructura organizacional de la Entidad.
En desarrollo de la Circular 100-011 de 2023, la Entidad adelantó el Paso 1, mediante la realización de mesas técnicas con el Departamento Administrativo de la Función Pública (DAFP) para la construcción del estudio técnico y los proyectos de actos administrativos, y el Paso 2, correspondiente a la solicitud de autorización de inicio de trámite ante el Departamento Administrativo de la Presidencia de la República, con la autorización de la cabeza de sector y la presentación del resumen ejecutivo, la justificación de alineación con el Plan Nacional de Desarrollo y la identificación de los costos asociados a los empleos y su fuente de financiación.
No fue requerido el concepto del Departamento Nacional de Planeación (Paso 3) y el proceso avanzó hasta el Paso 4, correspondiente a la viabilidad presupuestal ante la Dirección General del Presupuesto Público Nacional del Ministerio de Hacienda y Crédito Público, encontrándose actualmente en espera del respectivo concepto.
A la fecha, no se ha materializado la creación de los empleos planteados, en tanto esta se encuentra condicionada a la aprobación del Estudio Técnico por parte de las instancias competentes.
Se prevé que el trámite administrativo culmine durante la vigencia 2026, permitiendo la creación efectiva de los empleos definidos en el rediseño institucional."</t>
  </si>
  <si>
    <t>Al cierre del primer trimestre no se evidenció avance cuantitativo en la creación de nuevos empleos en la planta de personal del Instituto, debido a que este resultado está condicionado a la aprobación del Rediseño Institucional, actualmente en trámite ante el Ministerio de Hacienda y Crédito Público desde agosto de 2025.
En desarrollo del proceso, el 10 de febrero de 2026 se recibió respuesta del Ministerio mediante comunicación titulada “Devolución solicitud de viabilidad presupuestal a modificación de planta de personal”. Ante dicha decisión, el ICC presentó el 18 de febrero de 2026 recurso de reposición y en subsidio apelación contra lo establecido en el Oficio 010645 del 10 de febrero de 2026, relacionado con la solicitud de viabilidad presupuestal para la modificación de la planta.
Adicionalmente, se adelantó reunión de articulación y seguimiento con la Directora de Presupuesto Público Nacional y la Ministra de las Culturas, las Artes y los Saberes, realizada el 26 de marzo de 2026 en el Ministerio de Hacienda, con el propósito de validar la respuesta emitida y continuar con la gestión necesaria para obtener el aval requerido.
Durante el primer semestre de 2026, el Instituto continuó el ajuste de la propuesta de modernización institucional, incorporando las observaciones formuladas por el Ministerio de Hacienda y Crédito Público en materia de sostenibilidad fiscal y disponibilidad presupuestal. Como resultado, se consolidó una estrategia de implementación gradual en dos fases, priorizando la creación de los cargos indispensables para el fortalecimiento misional y el cumplimiento de las nuevas obligaciones institucionales. Asimismo, se consolidó el estudio técnico ajustado conforme a los requerimientos de las entidades competentes. Actualmente, el documento se encuentra en revisión por parte del asesor asignado por el Departamento Administrativo de la Función Pública, adscrito a la Dirección de Desarrollo Organizacional, como parte del proceso de obtención de los avales y conceptos técnicos requeridos para continuar el trámite de aprobación y la posterior expedición de los decretos correspondientes.
En consecuencia, no se contempla un avance cuantitativo adicional en el indicador hasta tanto se surtan los trámites de aprobación y se expidan los decretos mediante los cuales se adopte la modificación de la estructura organizacional y de la planta de personal.</t>
  </si>
  <si>
    <t xml:space="preserve">Durante el año 2025, se programaron tres cohortes, la primera cohorte está por terminarse y para esta cohorte se llevaron a cabo dos talleres: Cali - 23 de mayo y Riohacha - 30 de mayo. 
Tercer trimestre: Para la cohorte intersemestral y para la cohorte del segundo semestre se programó un taller en Riocuscio - Caldas, aprovechando nuestra estancia en ese lugar también realizamos un ciclo de formación atendiendo una solicitud del Consejo Regional Indígena de Caldas (CRIDEC) con un total de 37 asistentes. Cuarto trimestre: se abrió una cohorte especial para la Confederación de pueblos de  pueblos de Nariño, se abrieron 30 cupos. No se logró hacer taller en territorio porque solo dos personas tenían disponibilidad para desplazarse.  Se evidencia que durante este año participaron 46 personas en los territorios y 24 en Bogotá, para un total de 70 personas asistentes. </t>
  </si>
  <si>
    <t xml:space="preserve">El 30 de abril se realizó taller de documentación en Bogotá con la participación de 10 personas. 
El 8 de mayo se realizó taller de documentación en Leticia con la participación de 4 personas.
El 21 de mayo se realizó taller de documentación en Mistrato con la participación de 16 personas.
El 22 de mayo se realizó un taller de documentación en Mistrato con la participación 8 personas. 
</t>
  </si>
  <si>
    <t xml:space="preserve">Durante el año 2025, se realizaron las siguientes acciones: 
10% al primer trimestre con: 9 de las 10 lenguas ya se han podido reunir avales de los lideres, los consentimientos informados de los colaboradores y ya hay material audiovisual y fotográfico que se pueden consultar. Se comenzó hacer el registro de horas de documentación. En el segundo trimestre se espera reportar el número de horas. Hay un avance significativo en dos de las diez lenguas. 35% al segundo trimestre con:  "Los avales de las autoridades ya fueron recogidos, así como los consentimientos informados de las personas con las que se han realizado grabaciones. Con la única lengua que no vamos a trabajar este año será con Mapayerri, esto debido a desacuerdos con la Organización Gobierno Mayor, quienes exigieron financiar dos personas de la entidad para poder viajar al territorio y no se dispone del presupuesto.
Hasta el momento se tienen 63 horas 8 minutos de grabaciones.
Se ha comenzado el trabajo en 7 de las 10 lenguas, cada léxico tiene un promedio de 50 entradas en este momento.
70% al tercer trimestre con: La documentación de 9 de las 10 lenguas que se propuso va muy bien, se ha logrado reunir los avales de trabajo en territorio y los consentimientos informados de los colaboradores que han participado en las sesiones de grabación. También se ha completado el registro en FLEX entre 100 y 150 términos de las lenguas: Miraña, Inga, Murui, Nasa, Namtrik, Cacua. En proceso de levantamiento de términos se encuentran: Kankuamo, Kamentsá y Nukak. 90% al cuarto trimestre con: Culminamos este trimestre con la asesoría de 9 lenguas de 10 propuestas. Como se menciona en los informes finales del Programa, no pudimos llegar a un acuerdo de trabajo con Gobierno Mayor, organización que tiene la tutela por sentencia de la población Mapayerri, de modo que no se pudo trabajar con la población Mapayerri. En cuanto a las demás lenguas, se llegó a los objetivos propuestos y con la población Kankuamo se comenzó un trabajo de reconstrucción de la lengua a partir de talleres de lingüística comparativa e histórica. </t>
  </si>
  <si>
    <t>Durante el primer trimestre se avanzó en la documentación de 12 lenguas con un desarrollo del 20%: proceso inicial de documentación en 2026 de las lenguas: Damana, Wayuunaiki, Barasana, Tatuyo. Continuidad de documentación lenguas que vienen documentando desde 2025: Cacua, Nukak, Kamensa, Inga, Nasa Yuwe, Murui y Miraña. El proceso de documentación inicia por tener el aval y consentimiento de la comunidad, luego continuamos con la documentación audiovisual, que puede ser por audios y/o videos. Algunas lenguas generan materiales pedagógicos digital o físico (cartilla, diccionario, juego, libro, entre otros).
Durante el segundo trimestre se avanzó en la documentación de 14 lenguas: proceso inicial de documentación en 2026 de 6 lenguas y la continuidad de documentación lenguas que vienen documentando desde 2025 con 8 lenguas:
Se evidenció el 42,9% de documentación así
1.      Damana: Avales, consentimientos y documentación (videos y fotos)
2.      Wayuunaiki: Avales, consentimientos y documentación (metadatos, videos y fotos)
3.      Barasana: Avales, consentimientos y documentación (videos y audios)
4.      Tatuyo: Avales, consentimientos y documentación (videos y audios)
5.      Embera Chamí: Fotos y videos del ciclo de formación realizado en Mistrató
6.      Mapayerri: Fotos y videos de la documentación realizada con el pueblo Mapayerri
7.      Cacua: Transcripción y traducción de tres narraciones
8.      Nukak: No se ha logrado ir por problemas de orden público en la zona
9.      kamëntsá: Cartilla, materiales de difusión 
10. Inga: Cartilla, materiales de difusión
11. Nasa Yuwe: Cartilla
12. Murui: Cartilla
13. Namui Wam: Cartilla, materiales de difusión
14. Miraña: Transcripción de cantos tradicionales, materiales de difusión
15. Kankuamo (se está realizando un proceso de reconstrucción de la lengua a partir de la lingüística histórica con un método comparativo, los talleres se realizan desde julio)
Adicionalmente se carga el repositorio https://repositoriolenguas.caroycuervo.gov.co/ de lenguas del instituto Lenguas nativas de Colombia en donde se encuentran dentro del buscador de lenguas la información de cada una de las lenguas y los productos derivados de los procesos de documentación hasta la fecha.</t>
  </si>
  <si>
    <t>Durante el 2024, se realizó la publicación digital: Beyond Words, la publicación impresa digital: Hojas de papel volando, la Publicación digital: Más fresco/a que una lechuga y la Publicación "A esta vida quisiera repatriarme" finalizada, pendiente ingreso al almacén de publicaciones</t>
  </si>
  <si>
    <t>Para el año 2025, se realizaron las siguientes acciones: 
08/07/25 Para el primer trimestre del año se realizó el primer Comité editorial. Allí se expuso el plan editorial para el 2025, se aprobaron las publicaciones del año y se mostró avance de los procesos en cada proyecto.
En este trimestre no se culminó ninguna publicación.
Como evidencia se deja: Acta 01 y anexo del plan
"En el segundo trimestre se realizaron tres Comités (11 y 22 de abril, y 20 de junio). En el Comité 04 del 20 de junio se muestra un avance del Plan editorial. El acta aún está en redacción, por lo cual en la evidencia se deja: Cuadro de seguimiento presentado al Comité y que es el anexo al Acta y comprobantes de ingreso al almacén o solicitud de publicación en la página web, según sea el caso.
1) El viaje del rebelde, (impreso)
2) Cumare. Cartilla multigrado de español como segunda lengua para niños sikuanis y piapocos, ELE 2 (digital)
3) Atane nos enseña, ELE, (digital)
4) De sobremesa (impreso)
5) Tirar línea (impreso)
6) Qué ruido hace un beso (digital)
7) Breviario de Santana (impreso).
Durante julio, agosto y septiembre se están haciendo los procesos de los siguientes títulos: Lectura y percepción temporal; Mabungú triunfo; Disputar el canon; De la crónica a la novela; Vocabulario tipográfico. Así mismo, se solicitó la publicación digital de la colección Cuadernos del seminario, Segundo encuentro de egresados, Narrativas en construcción. Se adjunta evidencia del correo enviado a tic y del formato de solicitud.
"En el último trimestre del año se realizaron las siguientes publicaciones:
Mabúngu trinfo, De la crónica a la novela, La Lectura, Vocabulario tipográfico, La hoja de coca (tres libros, cada uno con ISBN).
Se hizo también 2 reimpresiones (Léxico de la violencia y Colombianismos, pendiente el comprobante del diccionario)
para el 4 trimestre fueron 9 y para la vigencia fueron un total de 17 libros"</t>
  </si>
  <si>
    <t>Durante el primer trimestre (hasta el 31 de marzo de 2026) se han adelantado los siguientes avances en los proyectos del Plan Editorial:
Producto culminado al 100%:
1) "Poesía completa" de Mery Yolanda Sánchez: para fecha de 25 de febrero de 2026 se reporta publicación de primera reimpresión de la obra.
Productos con avances: 
2) "Rescate tipográfico": para fecha 16 de marzo de 2026 se encontraba con documentos finales enviados para impresión, fecha tentativa de publicación abril 2026, con evento público de lanzamiento programado para Filbo 2026.
3) "Poesía colombiana. Tomo I, Obra completa de Rafaél Gutiérrez Girardot": en impresión, fecha tentativa de publicación abril de 2026 con evento público de presentación programado para Filbo 2026. A fecha de 11 de marzo de 2026 se encontraba con Resolución PVP.
4) "21x21. 21 libros de poesía del siglo XXI": a fecha de 31 de marzo de 2026 se encontraba con archivos finales enviados para impresión, fecha tentativa de publicación con evento público de lanzamiento programado para Filbo 2026.
5) "Tradiciones de la gente del hacha": a fecha de 9 de marzo de 2026 reporta que está en diagramación del taco. Con fecha tentativa de publicación programada para junio.
6) "Diccionario de préstamos muiscas": a fecha de 30 de marzo de 2026 el proyecto se encuentra en etapa para aprobación de corrección de estilo, con fecha tentativa de publicación para octubre de 2026.
7) "Homenaje al poeta": a fecha de 26 de marzo de 2026 se había enviado texto de cubierta a diagramación, con fecha tentativa de publicación en abril de 2026 con evento público de lanzamiento en Filbo.
Durante el segundo trimestre de 2026 (desde el 1° de abril hasta el 30 de junio) se han adelantado los siguientes avances en los proyectos del Plan Editorial con respecto al anterior trimestre:
Productos culminados al 100 %:
1)	“Rescate tipográfico”: para fecha del 19 de mayo consta certificado de publicación de la primera edición de la obra.
2)	“Poesía colombiana. Tomo I, Obra completa" de Rafaél Gutiérrez Girardot: el 12 de junio de 2026 fue entregado de parte de la Imprenta Nacional esta publicación y el 22 de junio  se generó el respectivo memorando de entrada al inventario del Almacén de Publicaciones.
3)	“21x21. 21 libros de poesía del siglo XXI”: el 21 de mayo de 2026 se reporta el ingreso al inventario del Almacén de Publicaciones de esta obra.
4)	“Danzantes al viento” de Hugo Jamioy: el 28 de mayo de 2026 se reporta por medio de memo el ingreso al inventario de Almacén de Publicaciones de esta obra perteneciente a la colección Homenaje al poeta.
Productos en proceso, no publicados aún, y el estado en el que se encuentran:
1)	“Tradiciones de la gente del hacha” de Jon Landaburu y Roberto Pineda: el 25 de junio de 2026 fue aprobado y asignado el registro ISBN para la segunda edición de esta obra.
2)	“Diccionario de préstamos muiscas”: para el 24 de junio de 2026 reporta envió de cubierta y textos de cubierta para diagramación.
3)	“El trabajo” de Waldina Dávila: está pendiente de aprobación de archivos finales para impresión desde el 7 de julio de 2026.
4)	“Cumare”: para la edición impresa de esta obra se tramitó registro de ISBN y este se asignó el 25 de junio de 2026.
5)	“Entrañas de niño/Grandeza” de Tomás Carrasquilla: para este título que hará parte de la Colección Biblioteca Común de esta obra se tramitó registro de ISBN y este se asignó el 7 de julio de 2026.</t>
  </si>
  <si>
    <t>Durante el primer trimestre de 2026 se dio continuidad a la ejecución de las obras correspondientes a las redes eléctricas (Fase 1), conforme a la programación establecida. Para tal efecto, se anexan los informes recibidos recientemente, en los cuales se registra un avance acumulado del 31,66% del proyecto (lo que equivale al 95% de la Fase 1: Etapa Eléctrica).
Durante el segundo trimestre de 2026 se dio finalización a la ejecución de obras correspondientes a las redes eléctricas (Fase 1). Para tal efecto, se anexa el informe Final (No. 5) que registra la finalización de la obra y el porcentaje de avance en un 33,33%.</t>
  </si>
  <si>
    <t>De conformidad con la programación del Plan de Acción Institucional del Grupo de Planeación y Relacionamiento con el Ciudadano, se planeó realizar en el segundo semestre de 2025 los talleres orientados al fortalecimiento de la cultura de gestión de datos al interior del Instituto Caro y Cuervo.
Como parte de esta estrategia, se aplicarán encuestas durante los talleres para medir el nivel de asistencia y participación del personal convocado, con el objetivo de alcanzar una participación mínima del 70% de los servidores institucionales. Los resultados obtenidos servirán como insumo para retroalimentar el proceso y fortalecer futuras acciones de capacitación.
Talleres realizados durante el tercer trimestre de 2025:
Taller 1: Gestión de datos
Temas: Planes institucionales, indicadores, riesgos
Fecha: 27 de agosto de 2025
Asistentes: 53
Personas que diligenciaron el taller: 45
Taller 2: Gestión de datos
Temas: Riesgos operativos, fraude y corrupción, fiscal, seguridad y privacidad de la información
Fecha: 15 de septiembre de 2025
Asistentes: 27
Personas que diligenciaron el taller: 27
El Porcentaje de personal que demuestra haber adquirido conocimientos en las actividades de sensibilización realizadas por el área de Planeación es de 90%, toda vez que de 80 participantes en los dos talleres, 72 personas diligenciaron los talleres para identificar los conocimientos adquiridos
"Asistencia consolidada a los talleres
Taller 1 (27/08/2025)
53 asistentes presenciales
63 asistentes virtuales
Total taller 1: 116 asistentes
Taller 2: (15/09/2025)
27 asistentes presenciales
Taller 3: (15/09/2025)
27 asistentes presenciales
Taller 3 – segunda parte (28/11/2025)
23 asistentes presenciales
40 asistentes virtuales
Total segunda parte: 63 asistentes
La asistencia total consolidada, obtenida a partir de la sumatoria de los asistentes a cada taller, fue de 233 participaciones.
Cumplimiento de la meta del Plan de Acción
La meta establecida consistía en que al menos el 70 % de los 99 funcionarios (69 funcionarios) y al menos 100 contratistas asistieran a alguno de los talleres. Considerando la cobertura alcanzada mediante cuatro entregas formativas y la sumatoria de asistentes presenciales y virtuales, se evidencia que la meta fue cumplida y superada, logrando una amplia socialización del lenguaje de datos y fortaleciendo la apropiación institucional del enfoque de datos.
Este resultado respalda el indicador de que el 70 % del personal fue socializado en el lenguaje de datos, en coherencia con lo previsto en el Plan de Acción."</t>
  </si>
  <si>
    <t>Capacitación de Política de Gestión de Riesgos F&amp;C realizada el 3, 9 y 19 de junio de 2026, en la cual participaron 22 personas de 35 convocados.</t>
  </si>
  <si>
    <t>De las 7 actividades que se encuentran en el plan de mejoramiento en cuanto a  autoevaluación en el marco del mejoramiento de calidad institucional: 
 5 se encuentran con estado de avance y 2 se encuentran cumplidas para revisión del grupo de planeación:
Acciones cumplidas:
*Actualización del Manual de Políticas académicas del ICC, DIR-M-8
*Mejorar los servicios de biblioteca, proponiendo guías que permitan orientar al usuario sobre el acceso a diferentes servicios. Adicionalmente, se fortalecerá el programa de capacitación de la biblioteca, protocolizando todos los mecanismos de capacitación disponibles. Todo lo anterior, se fortalecerá con la generación de un plan de comunicaciones de la biblioteca, mediante el cual se mantenga informada a la comunidad sobre todos los servicios disponibles. Con ello, se proponen acciones periódicas y permanentes para fortalecer la percepción de la comunidad sobre la biblioteca.
Acciones con avance:
*Fortalecer los mecanismos de comunicación de la FSAB con la comunidad de estudiantes de los programas de Maestría.
*Fortalecer la jornada de inducción de estudiantes.
*Fortalecer el programa de bienestar estudiantil.
*Fortalecer los mecanismos de interacción entre el egresado y la institución. 
*Actualización del documento interno "Lineamientos pedagógicos del ICC". 
De las 7 actividades que se encuentran en el plan de mejoramiento en cuanto a  autoevaluación en el marco del mejoramiento de calidad institucional: 
3 se encuentran con estado de avance y 2 se encuentran cumplidas 
2 se encuentran cerradas
Acciones cumplidas:
*2024.AU09.07.01 
1. Calendario académico con la inclusión de la fecha de realización de la jornada de inducción de estudiantes. 
2. Presentación de la jornada de inducción con la inclusión de las nuevas temáticas.
*2024.AU09.08.01
Manual de Lineamientos pedagógicos del ICC, articulado al SIG y socializado
Acciones con avance:
*2024.AU09.06.01
1. Documento con el plan de divulgación. 
2. Cronograma para el envío de las piezas informativas a estudiantes. 
3. Piezas dirigidas a la comunidad de estudiantes actualizadas
4. Piezas informativas publicadas en la página web.
*2024.AU09.07.02
1. Listados firmados con la entrega del carné físico o de su actualización.
2. Listado de convenios para actividades de bienestar
3. Piezas gráficas socializadas de las campañas de comunicación.
4. Informe de los resultados de la encuesta de caracterización de bienestar estudiantil. 
*2024.AU09.07.03
1. Listado de egresados reconocidos por año
2. Piezas gráficas socializadas de las campañas de comunicación. 
3. Micrositio de egresados, actualizado
4. Informe de resultados de la encuesta de caracterización</t>
  </si>
  <si>
    <t>Durante el año 2025, se realizaron digitalizaciones de libros o fragmentos de libros, de acuerdo a los requerimientos realizados por los usuarios de la Biblioteca JMRS. A su vez, se realizaron digitalizaciones de libros o fragmentos de libros, de acuerdo a los requerimientos realizados por los usuarios de la Biblioteca JMRS</t>
  </si>
  <si>
    <t>Durante el primer trimestre se digitalizaron 28 documentos (obras) para usuarios internos y externos
Durante el segundo trimestre se digitalizaron 43 documentos (obras) para usuarios internos y externos</t>
  </si>
  <si>
    <t>Durante el año 2025, se informó a los funcionarios investigadores del GIA sobre esta actividad y se les invitó a comentar la Política de investigación actual.
El avance reportado de 5% de gestión, se debe a que la coordinación del Grupo de investigaciones académicas ha dado prioridad a otras actividades administrativas e investigativas, como las contrataciones de los investigadores, el primer seminario de investigación, las reuniones de seguimiento a los proyectos de investigación del primer trimestre, el reporte FURAG, evaluación de 22 movilidades nacionales, supervisión de 43 contratos, una reunión con investigadores de planta, participación en Comité Editorial, en Comité Misional, en Comité Académico y en Comité de Convivencia Laboral, entre otras.
Para el segundo semestre del año, se presentó un avance de gestión del 40% reflejado en reuniones con los funcionarios investigadores se ha solicitado su colaboración en el proceso de actualización del Manual de Investigación y la política de Investigación. "La actualización de la Política no se ha ejecutado en su totalidad debido a la carga de tareas administrativas asignadas al personal de la coordinación del Grupo de Investigaciones Académicas. No obstante, durante las reuniones mensuales con los funcionarios investigadores, se les ha informado sobre la necesidad de actualizar el manual y se ha promovido su posible participación en la revisión de la política de investigación y del propio manual, con el propósito de proponer los ajustes necesarios para su actualización.
El 25 de noviembre se realizó la solicitud formal para el aplazamiento de la actualización del Manual de investigación y esta fue acogida tanto por el Subdirector Académico como por el Grupo de planeación y
relacionamiento con el ciudadano"</t>
  </si>
  <si>
    <t>Con un avance de gestión del 10% así:
El 23 de febrero se tuvo una reunión con el Subdirector Académico en la que se comunicó la importancia de incluir el enfoque OSIGNH en el Manual de Investigación. También se presentó una lluvia de ideas sobre temas relevantes que deben ser incluidos en el proceso de actualización del Manual.
El 05 de marzo se realizó el Primer Comité de Investigación donde se comunicó a los integrantes de este, sobre las actividades registradas en el Plan de Investigación 2026, entre ellas la inclusión del enfoque OSIGNH en la actualización del Manual de Investigación.
El 24 de marzo fue citada la primera reunión 2026 del Primer Comité de Equidad de Género y Diversidad para llevarse a cabo el 09 de abril.
Se realizó la política de investigaciones y apropiación social del conocimiento, incluyendo el enfoque OSINGH, se encuentra en proceso de revisión durante el tercer trimestre del 2026</t>
  </si>
  <si>
    <t>Durante el 2024 se realizaron las siguientes actividades: 
(6) asignaturas (18 créditos) de la Maestría en Enseñanza de Español como Lengua Extranjera y Segunda Lengua
(3) asignaturas híbridas (9 créditos) de la Maestría en Lingüística
(1) asignatura (4 créditos) de la Maestría en Literatura y Cultura 
Total: 1.488 horas</t>
  </si>
  <si>
    <t>Se han adelantado los procesos de  la virtualización de: 
Literatura y cultura: Pensamiento latinoamericano II y Escritura argumentativa
Lingüística: Fonética y fonología II
Y se encuentran virtualizadas:
ELE: Alfabetización en sordos (1 crédito) , enseñanza de léxico (1 crédito)  y diseño de cursos virtuales (2 créditos)
Para el primer trimestre se cuenta con 192 horas virtualizadas teniendo en cuenta que un crédito equivale a 48 horas.
Lo que corresponde a 4 créditos en total 
Todas estas materias suman en total 18 créditos que se encuentran en proceso de virtualización
Se terminaron de virtualizar: 
M Lingüística
- Fonética y fonología II (3) créditos
- Lingüística computacional (3) créditos
- Electiva 2. Análisis lingüístico comparativo (virtual) (3) créditos
M Literatura
- Escritura argumentativa (4) créditos
M ELE
- Alfabetización en EL2 para sordos (1) crédito
- Enseñanza del léxico (1) crédito
- Diseño de cursos virtuales (2) créditos
Total de créditos virtualizados 17</t>
  </si>
  <si>
    <t>Se ofertaron los siguientes diplomados en 2026-I: 
LATÍN CLÁSICO I
GRIEGO ANTIGÜO I
CÓMO ESCRIBIR EN LENGUAJE CLARO 2026
DOCUMENTACIÓN AUDIOVISUAL DE LENGUAS NATIVAS 2026 
LENGUAS Y CULTURAS NATIVAS DE COLOMBIA CON ÉNFASIS EN ÁMAZONAS 2026
LINGÜISTICA DE CORPUS Y COMPUTACIONAL 2026
Se ofertaron los siguientes diplomados en 2026-III periodo intersemestral : 
CÓMO ESCRIBIR EN LENGUAJE CLARO 2026 - III
DOCUMENTACIÓN AUDIOVISUAL DE LENGUAS NATIVAS 2026 - III
LENGUAS Y CULTURAS NATIVAS DE COLOMBIA CON ÉNFASIS EN ÁMAZONAS 2026 - III
LINGÜISTICA DE CORPUS Y COMPUTACIONAL 2026 - III
MEDIACIÓN DE LECTURA, ESCRITURA Y ORALIDAD - III
Diplomado en Pedagogía y Didáctica para la Enseñanza de Español como Lengua Extranjera – modalidad virtual asincrónica</t>
  </si>
  <si>
    <t>Durante el mes de enero, febrero y marzo se tuvieron 3,442 visitantes. Durante el mes de abril, mayo y junio se tuvieron 2,953 visitantes
Durante el mes de julio, agosto y septiembre se tuvieron 4,148 visitantes. Durante el mes de octubre y noviembre se tuvieron 3,988 visitantes, el reporte del mes de diciembre se puede tener hasta la terminación del mes, por lo que la actividad queda en ejecución, sin embargo ya esta cumplida</t>
  </si>
  <si>
    <t>4101 visitantes. Se carga la evidencia de entrega de boletería correspondiente a ciudadanos atendido en el primer trimestre de la vigencia, esta discriminado mes a mes y se realiza con el apoyo y acompañamiento de la empresa de vigilancia.
2643 visitantes. Se carga la evidencia de entrega de boletería correspondiente a ciudadanos atendido en el segundo trimestre de la vigencia, esta discriminado mes a mes y se realiza con el apoyo y acompañamiento de la empresa de vigilancia.</t>
  </si>
  <si>
    <t>Durante el 2024 se realizaron las siguientes actividades: 
Primer trimestre con 21% en promedio: El Grupo de investigación en Lingüística cuenta con un avance del 16,9%. El Grupo de investigación en Literatura cuenta con un avance del 24,15%
Segundo trimestre con 38% en promedio: El Grupo de investigación en Lingüística cuenta con un avance del 36,43%. El Grupo de investigación en Literatura cuenta con un avance del 39,78%
Para el tercer trimestre 2024 con 69% en promedio: el Grupo de investigación en Lingüística cuenta con un avance real del 63,55%. El Grupo de investigación en Literatura cuenta con un avance real del 74,88%
"Para el cuarto trimestre 2024, el Grupo de investigación en Lingüística cuenta con un avance real del 82,36%. El Grupo de investigación en Literatura cuenta con un avance real del 96,40%.
Estos porcentajes de avance son preliminares y están sujetos a cambios toda vez que a la fecha se encuentra pendiente el reporte de cuatro proyectos de investigación. Los directores de los cuatro proyectos son Daniel Rudas, Alejandro Correa, Margarita Valencia y Santiago Vásquez. Debido a que está pendiente el reporte del cuatro trimestre de esos cuatro proyectos, el porcentaje de avance de los mismos se mantiene según lo reportado para el tercer trimestre.
El porcentaje promedio de ambos grupos para el cuarto y último trimestre de 2024 está dentro de los límites de tolerancia estipulados en el indicador.
Se adjunta temporalmente como evidencia el Excel de sistematización sobre los proyectos de investigación y los formatos de seguimiento diligenciados por los directores, mientras se elabora el informe ejecutivo y se publica en la sección de Transparencia de la página web institucional."
https://www.caroycuervo.gov.co/publicaciones/2023/11/INFORME_EJECUTIVO_SEGUIMIENTO_PROYECTOS_INVESTIGACION_4T_2024.pdf</t>
  </si>
  <si>
    <t>El 21 de abril de 2025 se envió un correo a los líderes de las Líneas de investigación con el fin de que pudiesen escoger un horario tentativo para las reuniones de seguimiento del primer trimestre 2025
Las reuniones de seguimiento del primer trimestre se llevaron a cabo del 19 al 23 de mayo de 2025
Entre el 21 y el 23 de mayo se envió a los directores de proyecto los correos con las instrucciones para el reporte de avance del primer trimestre.
A medida que finalizaban las reuniones trimestrales también se les solicitó a los directores de proyecto registrar el estado actual de los productos de investigación comprometidos en 2024 para poder llevar una trazabilidad de estos y determinar si se requiere algún apoyo desde la coordinación del Grupo de investigaciones académicas.
El informe consolidado de seguimiento a los proyectos de investigación del primer trimestre 2025 está siendo elaborado por la coordinación del Grupo de investigaciones académicas y se publicará en el numeral 4.6 de la sección de Transparencia de la página web del ICC durante el mes de julio.
El 03 de julio se envió un correo a los líderes de Línea y a los directores de proyecto de investigación invitándolos a escoger una opción horaria para los encuentros del 2.° reporte trimestral 2025. En ese correo se presentó la agenda de trabajo (tema, vocero principal, tiempo y resultado esperado)
El porcentaje de avance cuantitativo del 23,24% es preliminar ya que está pendiente el reporte del primer trimestre 2025 de cinco directores de proyecto al corte del 7 de julio de 2025
Los cuartos encuentros trimestrales 2025 con cada línea de investigación ocurrieron entre el martes 09 al lunes 15 de diciembre del año en curso.
El Grupo de investigación en Lingüística tuvo avance del 93,11% y el Grupo de investigación en Literatura tuvo avance del 96,38%. El promedio total de avance en el cuarto trimestre obtenido por los dos grupos de investigación es 94,74%.
La cantidad de productos comprometidos asociados al Grupo de investigación en Lingüística es sesenta y siete (67). La cantidad de productos comprometidos asociados al Grupo de investigación en Literatura es cincuenta y seis (56). Total productos comprometidos 2025: 123. Es necesario comunicar que un gran número de directores de proyecto de investigación reporta elaboración de productos adicionales a lo largo de la vigencia 2025. La cantidad total de productos adicionales por proyecto oscila entre 3 y 5. Según esta estimación el promedio del total de productos de investigación adicionales es 116. Al sumar 123 productos comprometidos más 116 de productos adicionales, da 239 productos. Esta estimación se hace para dar cuenta del cumplimiento de la meta.
Para el cuarto trimestre de 2025 hay dos (02) productos con avance entre 0% y 40%, dos (02) productos con avance entre 41% y 80% y ciento diecinueve (119) productos con avance entre 81% y 100%
https://www.caroycuervo.gov.co/publicaciones/2025/12/INFORME_CONSOLIDADO_CUARTO_TRIMESTRE_2025.pdf</t>
  </si>
  <si>
    <t>Los primeros encuentros trimestrales de seguimiento a las líneas y proyectos de investigación se desarrollaron entre el 10 y el 20 de abril de 2026, en cumplimiento del procedimiento INV-P-1 Gestión de la Investigación y del cronograma institucional de seguimiento. En estos espacios participaron los líderes de línea, directores de proyecto y la coordinación del Grupo de Investigaciones Académicas, con el propósito de verificar el estado de ejecución de los veintiséis (26) proyectos de investigación vigentes, revisar el avance de los ciento dos (102) productos comprometidos, identificar alertas tempranas y establecer acciones de acompañamiento que permitieran garantizar el cumplimiento de los cronogramas y metas definidas para la vigencia.
Como resultado de este ejercicio de seguimiento, el 4 de junio de 2026 se publicó en la sección de Transparencia y Acceso a la Información Pública del Instituto el Informe Consolidado de Seguimiento a los Proyectos de Investigación del Primer Trimestre de 2026, documento mediante el cual se socializaron los avances alcanzados por los grupos de investigación y se fortaleció la trazabilidad de la gestión investigativa. El informe reportó un avance del 33,60% para el Grupo de Investigación en Lingüística y del 27,08% para el Grupo de Investigación en Literatura, alcanzando un avance promedio consolidado del 30,34%.
Durante las reuniones de seguimiento también se verificó la concordancia entre los productos de investigación registrados en el Anexo 1 del formato INV-F-4 de cada proyecto con el avance reportado en el formato INV-F-6. Este ejercicio permitió identificar oportunamente necesidades de ajuste y recordar a los directores de proyecto el procedimiento institucional para tramitar la modificación, sustitución, adición o supresión de productos de investigación. Teniendo en cuenta lo anterior, en el Informe Consolidado de Seguimiento a los Proyectos de Investigación del Primer Trimestre de 2026 se incluyó la recomendación investigativa 5.2.4, orientada a formalizar cualquier modificación de los productos comprometidos mediante comunicación escrita a la coordinación del Grupo de Investigaciones Académicas para garantizar la calidad, consistencia y trazabilidad de los registros institucionales.
El 10 de junio de 2026 se solicitó a los líderes de las líneas de investigación la programación de los segundos encuentros trimestrales, los cuales fueron agendados entre el 1 y el 9 de julio de 2026, con excepción de la línea Lengua en Tiempo, Espacio y Sociedad, cuya sesión se realizó el 19 de junio por disponibilidad de su líder. En estas reuniones se efectuará una nueva verificación del avance físico de los proyectos, del cumplimiento de los productos comprometidos y de las acciones correctivas implementadas, fortaleciendo el seguimiento permanente, la calidad del registro de los productos de investigación y la generación oportuna de información para la toma de decisiones, contribuyendo así al cumplimiento de los objetivos institucionales y al fortalecimiento del posicionamiento de los grupos de investigación del Instituto.
De manera paralela al seguimiento de la ejecución de los proyectos, durante el segundo trimestre de 2026 se continuó con el proceso de formalización administrativa de las veintiséis (26) propuestas aprobadas, mediante la consolidación y validación de la documentación técnica y administrativa, la asignación de los códigos institucionales y la elaboración de los actos administrativos requeridos para su oficialización. Este proceso, liderado por la Coordinación del Grupo de Investigaciones Académicas y presentado al Comité de Investigación para su conocimiento y seguimiento, busca garantizar que los proyectos cuenten con el soporte documental necesario para su ejecución, fortaleciendo la trazabilidad, la calidad de los registros institucionales y el cumplimiento de los procedimientos establecidos.
En el marco del fortalecimiento de la Línea de Investigación Lenguas indígenas, criollas, romaní y de señas / Lenguas nativas, el Comité de Investigación, en su sesión del 6 de mayo de 2026, aprobó la designación de la Dra. Katherine Elizabeth Bolaños como líder de la línea y promovió la formulación de una propuesta de investigación institucional articulada con el Programa de Documentación de Lenguas Nativas. En atención a esta decisión, el 26 de mayo de 2026 se radicó la solicitud de vinculación del proyecto "Programa de Documentación de Lenguas Indígenas de Colombia", junto con la documentación técnica requerida para su evaluación. Posteriormente, la Coordinación del Grupo de Investigaciones Académicas realizó la revisión de la propuesta y emitió el correspondiente concepto técnico, el cual será presentado al Comité de Investigación como insumo para la decisión institucional sobre su eventual incorporación al portafolio de proyectos de investigación de la vigencia 2026</t>
  </si>
  <si>
    <t>Durante el año 2024 se realizaron las siguientes actividades: 
En el primer semestre, se cuenta con 32 proyectos de investigación aprobados y financiados para la vigencia 2024, distribuidos de la siguiente manera:
 Línea de investigación: Discurso, sociedad, cultura y transdisciplinariedad
• Proyecto: Verdad y discursos referidos en el libro «Amazonía» del tomo territorial del Informe Final de la Comisión de la Verdad
Línea de investigación: Enseñanza del Español como lengua extranjera y segunda lengua
• Proyecto: Actitudes y percepciones de los docentes sobre la instrucción gramatical en la clase de ELE
• Proyecto: Análisis del sistema nominal en muestras escritas de aprendientes Sordos de español como segunda lengua
• Proyecto: Corpus léxico del español de Colombia CorlexCo. Sexta fase. Análisis contrastivo de locuciones adverbiales y locuciones adjetivas
• Proyecto: Diseño de prueba computarizada para evaluar la conciencia fonológica en aprendientes de ELE
• Proyecto: Formación docente en metodologías activas mediadas por TIC para la enseñanza de lenguas
• Proyecto: Léxico de referencia del español de Colombia para la enseñanza de español como lengua extranjera (ELE). Fase 2. Metodología para la selección de léxico en ELE
Línea de investigación: Estudios fónicos
• Proyecto: CoRe: Habla conectada y reducción fonética en el español de Colombia. Fase IV: el español afrocolombiano del Chocó
Línea de investigación: Estudios sobre el Español de Colombia
• Proyecto: Caracterización de la lengua empleada en la prensa popular colombiana
• Proyecto: Análisis gramatical y pragmático de los nombres de algunos establecimientos comerciales
Línea de investigación: Glotopolítica
• Proyecto: Campesinos ilustrados: maneras de escribir y relaciones de poder en el páramo de Sumapaz. Fase 2 de 4: desigualdades lingüísticas digitales
• Proyecto: Revisión a dos normas políticas del bilingüismo y del multilingüismo en Colombia bajo la mirada de las ideologías lingüísticas
Línea de investigación: Lengua, tiempo, espacio y sociedad
• Proyecto: Documentos para la Historia Lingüística de Colombia, siglos XVI a XIX. Tercera fase (2023-2025) – Vigencia 2024
• Proyecto: Sobre la persona gramatical en lenguas de Colombia, Ecuador y Venezuela: observaciones comparativas estructurales y diatópicas
Línea de investigación: Lenguas indígenas, criollas, romaní y de señas / Lenguas nativas
• Proyecto: 100 años de la educación de la persona Sorda en Colombia: un pretexto para el acercamiento a la historia de la Lengua de Señas Colombiana – LSC. Fase 1
• Proyecto: Diccionario digital de la lengua indígena andoque Fase III
• Proyecto: El baile de Ámoka: herencia oral del pueblo Féénemɨnaa en Leticia (Amazonas - Colombia). Vigencia 2024
Línea de investigación: Lingüística de corpus y computacional
• Proyecto: Asistencia automática para la evaluación y enseñanza de la competencia escrita en grandes comunidades educativas (fase 3, piloto funcionalidad mínima)
• Proyecto: ICC 2.0: Integración Tecnológica para la Preservación y Difusión Lingüística Fase 2024
• Proyecto: Nuevo Atlas Lingüístico-Antropológico de Colombia por regiones (NALAC) – fase 2024
Línea de investigación: Literatura afro e indígena
• Proyecto: Poéticas transfronterizas afro e indígenas Fase III
Línea de investigación: Literatura comparada
• Proyecto: Las fiestas del exilio en la literatura colombiana. Fase II: «La biblioteca del exilio»
• Proyecto: Narrativas del país a la distancia. Migraciones y exilios de Venezuela y Colombia. Fase 4 Cruce de miradas: Narrativas de frontera de Colombia y Venezuela
• Proyecto: Poesía en movimiento. Fase 5
Línea de investigación: Problemas narrativos para la escritura creativa
• Proyecto: Escribir con comunidades: un ensayo y un proceso de edición creativa
• Proyecto: Hacia una representación contemporánea de la relación Humano/Naturaleza. Tercera fase / 2024
Línea de investigación: El libro en Colombia: prácticas materiales e intelectuales; condiciones de la transacción entre creadores y lectores
• Proyecto de investigación: Catálogo de la donación de fotograbados (clisés) de la Imprenta Nacional a la Imprenta Patriótica
• Proyecto de investigación: Cultura escrita y mujeres: la correspondencia de la familia Holguín y Caro (1868-1956)
• Proyecto de investigación: Diseño e implementación de un modelo de estudio de la edición independiente colombiana 2022-2024. Segunda fase
• Proyecto de investigación: Ediciones Tercer Mundo: ¿editar el Frente Nacional o bajo el Frente Nacional?
• Proyecto de investigación: Gentes de libros, gentes de medios. Interacciones y reciprocidades entre edición, radiodifusión y televisión en Colombia, 1940-1990. Tercera fase
• Proyecto de investigación: La oralidad de la escritura: impresos para la alfabetización campesina por Radio Sutatenza, 1955 – 1962
"De los 32 proyectos, se encuentra pendiente la contratación de 4 personas. Cada una de estas acompañará a un proyecto distinto. Se estima realizar estas contrataciones en el segundo semestre 2024. No obstante, los directores de proyecto han avanzado en las temáticas de cada uno de los 32 proyectos.
En la fecha del reporte (16-07-2024) los rubros correspondientes a movilidades y a pago de inscripciones a eventos académicos, dispuestos todos en el Plan Anual de Adquisiciones del Grupo de investigaciones académicas, no han comenzado ejecución toda vez que el contratista ganador de la licitación de logística ha solicitado al grupo interno de trabajo contratante ajustes al contrato. El Grupo de recursos físicos, el Grupo de gestión contractual y la Subdirección Administrativa y Financiera están realizando los ajustes.
En el segundo trimestre hemos visto que 22 de 36 contratos no pudieron iniciar en los tiempos inicialmente programados. Los retrasos en el inicio de los contratos se deben a la demora en la entrega del cargo a la nueva directora general en propiedad. Estos retrasos ocasionaron el recorte de $50.624.028 a los contratos."
En el segundo semestre,  se ejecutaron proyectos de investigación que promovieron avances académicos en los campos de lingüística, enseñanza de lenguas, culturas y estudios literarios, generando conocimiento aplicado, fortalecimiento de metodologías de enseñanza, documentación y análisis de diversos fenómenos lingüísticos, textuales y socioculturales. A continuación, los proyectos desarrollados:
Lingüística
Verdad y discursos referidos en el libro «Amazonía» del tomo territorial del Informe Final de la Comisión de la Verdad
Actitudes y percepciones de los docentes sobre la instrucción gramatical en la clase de ELE
Análisis del sistema nominal en muestras escritas de aprendientes Sordos de español como segunda lengua
Corpus léxico del español de Colombia CorlexCo. Sexta fase. Análisis contrastivo de locuciones adverbiales y locuciones adjetivas
Diseño de prueba computarizada para evaluar la conciencia fonológica en aprendientes de ELE
Formación docente en metodologías activas mediadas por TIC para la enseñanza de lenguas
Léxico de referencia del español de Colombia para la enseñanza de español como lengua extranjera (ELE). Fase 2. Metodología para la selección de léxico en ELE
CoRe: Habla conectada y reducción fonética en el español de Colombia. Fase IV: el español afrocolombiano del Chocó
Caracterización de la lengua empleada en la prensa popular colombiana
Análisis gramatical y pragmático de los nombres de algunos establecimientos comerciales
Campesinos ilustrados: maneras de escribir y relaciones de poder en el páramo de Sumapaz. Fase 2 de 4: desigualdades lingüísticas digitales
Revisión a dos normas políticas del bilingüismo y del multilingüismo en Colombia bajo la mirada de las ideologías lingüísticas
Documentos para la Historia Lingüística de Colombia, siglos XVI a XIX. Tercera fase (2023–2025) – Vigencia 2024
Sobre la persona gramatical en lenguas de Colombia, Ecuador y Venezuela: observaciones comparativas estructurales y diatópicas
100 años de la educación de la persona Sorda en Colombia: un pretexto para el acercamiento a la historia de la Lengua de Señas Colombiana – LSC. Fase 1
Diccionario digital de la lengua indígena andoque. Fase III
El baile de Ámoka: herencia oral del pueblo Féénemɨnaa en Leticia (Amazonas – Colombia). Vigencia 2024
Asistencia automática para la evaluación y enseñanza de la competencia escrita en grandes comunidades educativas (fase 3, piloto funcionalidad mínima)
ICC 2.0: Integración Tecnológica para la Preservación y Difusión Lingüística. Fase 2024
Nuevo Atlas Lingüístico-Antropológico de Colombia por regiones (NALAC) – fase 2024
Literatura
21. Catálogo de la donación de fotograbados (clisés) de la Imprenta Nacional a la Imprenta Patriótica
22. Cultura escrita y mujeres: la correspondencia de la familia Holguín y Caro (1868–1956)
23. Diseño e implementación de un modelo de estudio de la edición independiente colombiana 2022–2024. Segunda fase
24. Ediciones Tercer Mundo: ¿editar el Frente Nacional o bajo el Frente Nacional?
25. Gentes de libros, gentes de medios. Interacciones y reciprocidades entre edición, radiodifusión y televisión en Colombia, 1940–1990. Tercera fase
26. La oralidad de la escritura: impresos para la alfabetización campesina por Radio Sutatenza, 1955–1962
27. Poéticas transfronterizas afro e indígenas. Fase III
28. Las fiestas del exilio en la literatura colombiana. Fase II: «La biblioteca del exilio»
29. Narrativas del país a la distancia. Migraciones y exilios de Venezuela y Colombia. Fase 4: Cruce de miradas: Narrativas de frontera de Colombia y Venezuela
30. Poesía en movimiento. Fase 5
31. Escribir con comunidades: un ensayo y un proceso de edición creativa
32. Hacia una representación contemporánea de la relación Humano/Naturaleza (tercera fase / 2024)</t>
  </si>
  <si>
    <t>2 Grupos de Investigaciones
11 líneas de investigación activas, de las cuales, el Grupo de investigación en Lingüística hay siete (07) líneas de investigación y en el Grupo de investigación en Literatura hay cuatro (04) líneas de investigación.
Desarrollan 26 proyectos que cumplen, cada uno, con fases de aprobación, ejecución, seguimiento y publicación de resultados, según el primer informe presentado con fecha del 6 de mayo de 2026.
26 proyectos aprobados con avance cuantitativo detallados los porcentajes en dicho informe.
102 productos comprometidos.</t>
  </si>
  <si>
    <t>Número de becas completas en los programas de educación formal de posgrado ofertados por el Instituto Caro y Cuervo, otorgadas a estudiantes pertenecientes a población del Pacífico colombiano.</t>
  </si>
  <si>
    <t xml:space="preserve">Se ofertaron las siguientes becas: 
• 	Maestría en Escritura Creativa (1 beca).
• 	Maestría en Estudios Editoriales (1 beca).
• 	Maestría en Literatura y Cultura (1 beca).
• 	Maestría en Enseñanza de Español como Lengua Extranjera y Segunda Lengua. Modalidad virtual (1 beca ).
• 	Maestría en Enseñanza de Español como Lengua Extranjera y Segunda Lengua. Modalidad presencial (1 beca). Nota: En caso de 
no apertura de esta modalidad, la beca se otorgará en modalidad virtual.
El día 13 de julio se publicaran los resultados de selección. </t>
  </si>
  <si>
    <t>MINISTERIO DE LAS CULTURAS, LAS ARTES Y LOS SABERES</t>
  </si>
  <si>
    <t>Dirección de Audiovisuales, Cine y Medios Interactivos</t>
  </si>
  <si>
    <t>Fomento y estímulos a las culturas, las artes y los saberes</t>
  </si>
  <si>
    <t>2. CULTURAS, ARTES Y SABERES PARA LA VIDA</t>
  </si>
  <si>
    <t>Ecosistemas vivos de las culturas, las artes y los saberes</t>
  </si>
  <si>
    <t xml:space="preserve">RELATOS PARA LA VIDA: Fortalecer la creación y producción de contenidos audiovisuales, sonoros de narrativas digitales y cinematográficas, realizados por diversos creadores,  que contribuyan a procesos de memoria, inclusión, paz y sostenibilidad, entre otros.  </t>
  </si>
  <si>
    <t>Número de contenidos audiovisuales, sonoros y digitales producidos por creadores de diversas poblaciones y territorios, en el marco de las acciones institucionales.</t>
  </si>
  <si>
    <t>Durante el año 2023, el indicador presentó un avance progresivo y coherente con las etapas previstas para la implementación de la línea Digital es Cultura del Portafolio Nacional de Estímulos y otras líneas que permitieron el desarrollo de contenidos audiovisuales, sonoros y digitales. En enero se inició con el apoyo en el diseño de las categorías, seguido en febrero por su socialización, lo que permitió consolidar las bases conceptuales y operativas de la convocatoria. En marzo se avanzó en la revisión de las condiciones específicas de participación, alcanzando un 20% de cumplimiento, y en abril y mayo se dio continuidad al proceso mediante la verificación de perfiles aptos para jurados, logrando un 30% y 40% de avance respectivamente. Para junio, se desarrollaron los encuentros de evaluación de jurados de las becas asociadas a cultura digital, alcanzando el 50%, y en julio se culminaron actividades clave como la evaluación de jurados de Crea Digital y la realización del pitch los días 25 y 26, lo que permitió llegar al 60% de ejecución del indicador el cual se finalizó en el segundo semestre del año. En conjunto, se evidencia un desarrollo escalonado, articulado y consistente con la meta cuantitativa anual establecida (216), destacándose el cumplimiento oportuno de las actividades programadas y el fortalecimiento del proceso de selección y evaluación en el marco de las convocatorias de estímulos.</t>
  </si>
  <si>
    <t>Durante el 2024, el indicador evidenció un desarrollo progresivo que inició con actividades de planeación, formulación metodológica y articulación interinstitucional durante los primeros meses del año, orientadas a la definición de categorías, temáticas y estrategias de producción en el marco de proyectos como Imágenes y Relatos en Clave de Paz, Radios para la Vida y la Paz, Comunicación para el Buen Vivir, Comunicación para la Paz y Territorios para la Vida y Afrocolombias. Posteriormente, se avanzó en la consolidación de alianzas estratégicas —como la establecida con RTVC para la producción de cápsulas audiovisuales—, así como en la estructuración e implementación de procesos formativos y de fortalecimiento, incluyendo la estrategia Territorios al Aire, que vinculó un alto número de emisoras comunitarias y permitió la formulación de planes de producción, sostenibilidad y circulación de contenidos. En el segundo semestre se materializaron los resultados mediante la producción de contenidos en diversos formatos, destacándose procesos de formación en comunidades indígenas y afrocolombianas, así como iniciativas dirigidas a mujeres rurales, infancia y juventudes. Como resultado de este proceso acumulado, al cierre del año se alcanzó la producción de 296 contenidos audiovisuales, sonoros y convergentes, desarrollados por creadores de múltiples territorios y poblaciones, los cuales aportan significativamente a la construcción de memoria, la promoción de la inclusión, el fortalecimiento de la cultura de paz y la sostenibilidad desde enfoques diferenciales y territoriales.</t>
  </si>
  <si>
    <t>Durante el 2025, el indicador “Número de contenidos audiovisuales, sonoros y digitales producidos por creadores de diversas poblaciones y territorios, en el marco de las acciones institucionales” presentó un avance progresivo y coherente con las diferentes estrategias implementadas. A lo largo del año se desarrollaron procesos de formación, creación y fortalecimiento con comunidades afrocolombianas, indígenas y emisoras comunitarias, así como iniciativas de creación transmedia, que permitieron la producción de contenidos en múltiples formatos y territorios. Entre los principales resultados se destacan la consolidación de escuelas de comunicación, el desarrollo de procesos con organizaciones indígenas, la implementación de proyectos colaborativos como “El Túnel del Tiempo” y la generación de contenidos sonoros en el marco de Radios para la Vida y la Paz. En el mes de noviembre se alcanzó el cumplimiento de la meta, y durante diciembre se adelantaron actividades de cierre, revisión y evaluación de los productos generados. En conjunto, se evidencia un desarrollo articulado, con enfoque territorial y diferencial, que da cuenta del fortalecimiento de capacidades comunicativas superando la meta establecida.</t>
  </si>
  <si>
    <t>Formación, educación y aprendizaje para la construcción de ciudadanías libres y sensibles</t>
  </si>
  <si>
    <t xml:space="preserve">CREADORES DE CONTENIDOS PARA LA PAZ: Formación para las artes, las culturas y los saberes en comunicaciones, audiovisuales, cine,  medios sonoros y narrativas digitales, para el fortalecimiento el sector. </t>
  </si>
  <si>
    <t xml:space="preserve">Número de personas formadas y beneficiadas para las artes, las culturas y los saberes en espacios de comunicación y creación de contenidos sonoros, audiovisuales y digitales </t>
  </si>
  <si>
    <t xml:space="preserve">Durante el año 2023, el indicador presentó un avance progresivo y coherente con las etapas previstas para el desarrollo de los procesos de formación en comunicación y creación de contenidos. A lo largo del año se inició con la planeación estratégica, formulación de proyectos y definición de alianzas, seguido del diseño de módulos y estructuración de estrategias como Territorios al Aire, escuelas de comunicación étnica y becas de formación. Posteriormente, se dio inicio a los procesos formativos y de asistencia técnica con diversas poblaciones y territorios, incluyendo radialistas, creadores audiovisuales y participantes de convocatorias, destacándose espacios como el Semillero de la Diversidad Audiovisual, los laboratorios de creación y residencias en guion. Para el mes de octubre se consolidaron acciones formativas con la participación de creadores indígenas, afrocolombianos y de otras comunidades. En conjunto, se evidencia un desarrollo escalonado, articulado y con enfoque territorial y diferencial, que da cuenta del fortalecimiento de capacidades y del cumplimiento progresivo de la meta establecida de 1028 para el año. </t>
  </si>
  <si>
    <t>Durante la vigencia 2024, el indicador alcanzó un total de 1.349 personas formadas, evidenciando un desarrollo progresivo que inició con actividades de planeación, diseño metodológico y articulación interinstitucional orientadas a la estructuración de diplomados, laboratorios, escuelas de comunicación y procesos formativos en distintos territorios. En el primer semestre se consolidaron las bases técnicas y operativas de estrategias como Territorios al Aire, el Diplomado en Gobernanza y Gestión Cultural con énfasis en Comunicación, y los Laboratorios de Creación Digital, junto con procesos de formación dirigidos a pueblos indígenas, comunidades afrocolombianas y actores del sector radial y audiovisual. Durante el segundo semestre se materializó la implementación de estas iniciativas, destacándose la amplia participación en el diplomado Territorios al Aire con radialistas de múltiples municipios del país, así como el desarrollo de laboratorios territoriales, talleres de formación audiovisual y procesos de fortalecimiento comunitario en regiones como Pacífico Nariñense, Magdalena Medio, Bajo Cauca antioqueño, Amazonas y Chocó. Asimismo, se llevaron a cabo espacios específicos de formación como los Laboratorios de Narrativas Transmedia, el evento Maleta Prix Jeunesse en el marco del BIFF y diversas escuelas de comunicación en el marco del proyecto Afrocolombias, que incluyeron la participación de niños, niñas, jóvenes y adultos en distintos territorios. Como resultado, al cierre de la vigencia se consolidaron múltiples procesos formativos culminados, incluyendo escuelas de comunicación, laboratorios y actividades de fortalecimiento territorial, contribuyendo al desarrollo de capacidades en comunicación, producción audiovisual, medios sonoros y narrativas digitales, con un enfoque diferencial, territorial y orientado a la construcción de paz, memoria e inclusión.</t>
  </si>
  <si>
    <t xml:space="preserve">Durante el 2025, el indicador  presentó un avance progresivo y coherente con las diferentes estrategias implementadas. A lo largo del año se desarrollaron procesos de planeación, concertación y diseño metodológico, seguidos por la implementación de acciones de formación y fortalecimiento con comunidades afrocolombianas, indígenas, campesinas y actores de medios comunitarios en distintos territorios del país. Entre los principales resultados se destacan la consolidación de escuelas de comunicación, procesos formativos con organizaciones indígenas y comunitarias, estrategias como Radios para la Vida y la Paz, cine comunitario y espacios de formación en patrimonio audiovisual, que permitieron beneficiar a un número significativo de participantes. Para el mes de noviembre se alcanzó el cumplimiento de la meta, y durante diciembre se adelantaron actividades de cierre, sistematización y evaluación de los procesos desarrollados. En conjunto, se evidencia un desarrollo escalonado, articulado y con enfoque territorial y diferencial, que da cuenta del fortalecimiento de capacidades comunicativas superando la meta establecida. </t>
  </si>
  <si>
    <t>Durante el primer semestre de 2026, las estrategias de formación y fortalecimiento de capacidades avanzaron de manera articulada en procesos de planeación, diseño metodológico, implementación de acciones formativas, gestión de alianzas y preparación de nuevos espacios de aprendizaje. En la estrategia AfroColombias se desarrolló la planeación, convocatoria, selección e implementación de las Escuelas de Comunicación AfroColombias en cuatro departamentos, culminando los procesos formativos y avanzando en la consolidación del número de personas beneficiadas. En la estrategia Comunicación para el Buen Vivir se fortalecieron las Escuelas de Comunicación Propia y Comunitaria mediante el acompañamiento técnico a los procesos desarrollados con el CRIC, CRIHU, CRIDEC y la ONIC, así como la estructuración de cursos virtuales en la plataforma Ágora y el apoyo a los procesos de cualificación liderados por organizaciones indígenas como OPIAC, CRIC y AISO. La estrategia Comunicación Infancia y Juventud avanzó en la planeación y articulación de procesos de formación de públicos, la consolidación de aliados y la preparación de actividades que iniciarán durante el segundo semestre. En la estrategia Radios para la Vida y la Paz se desarrolló la convocatoria Territorios al Aire 2026, la estructuración de los módulos formativos y de la plataforma de aprendizaje, con el propósito de iniciar el proceso de formación de las emisoras seleccionadas. Por su parte, la estrategia Red de Comunicación para la Vida implementó procesos de formación con comunidades campesinas y firmantes de paz mediante la Escuela Itinerante de Comunicación Campesina y el proyecto Colorbia Itinerante: Comunicación para la Paz, además de avanzar en la definición de alianzas para un proceso de certificación que se desarrollará en el segundo semestre. De igual manera, se fortalecieron los procesos de cine comunitario mediante la realización de acciones formativas, la planeación de nuevas escuelas e intercambios, la creación de un curso especializado y la articulación con espacios nacionales del sector audiovisual. En materia de patrimonio audiovisual se desarrollaron procesos de formación con organizaciones indígenas, el Sistema de Información del Patrimonio Audiovisual Colombiano (SIPAC), la Universidad de Cartagena y el CRIDEC, fortaleciendo capacidades en catalogación, conservación, digitalización y gestión de archivos audiovisuales comunitarios. Finalmente, se avanzó en la implementación del proyecto Técnico Laboral en Gestión y Promoción Artística con Énfasis en Pedagogía de Paz mediante la articulación con la ESAT para la apertura de la convocatoria, el diseño de contenidos pedagógicos y el inicio del proceso de inscripción de los futuros participantes, así como en la realización de encuentros de productores audiovisuales y la preparación de los programas INI, consolidando acciones orientadas al fortalecimiento de capacidades de agentes culturales y audiovisuales en diferentes regiones del país.</t>
  </si>
  <si>
    <t>6. POBLACIONES ACTIVAS </t>
  </si>
  <si>
    <t>Equidad poblacional para un diálogo intercultural y la paz total</t>
  </si>
  <si>
    <t>LA PAZ IMAGINA, COMUNICACIÓN INFANCIA Y JUVENTUD: Fortalecer la formación de los niños, niñas y adolescentes como creadores de contenidos audiovisuales, cinematográficos, sonoros e interactivos.</t>
  </si>
  <si>
    <t>Niños, niñas y jóvenes formados en competencias comunicativas</t>
  </si>
  <si>
    <t>Durante la vigencia 2023, se benefició a un total de 302 niños, niñas y jóvenes como creadores de contenidos. Este logro se alcanzó a través del desarrollo de: los Talleres Cre Cri Crú, en las ciudades de Bogotá, Cali, San Andrés, Armenia y Medellín; y los Talleres de creación de formatos audiovisuales, dirigidos a la infancia y adolescencia en los territorios de San José del Guaviare, Quibdó, Riohacha, Salento y Bucaramanga</t>
  </si>
  <si>
    <t>Durante la vigencia 2024, el indicador alcanzó un total de 460 beneficiarios, evidenciando un proceso progresivo que inició con actividades de planeación, diseño metodológico y articulación institucional para la estructuración de laboratorios, talleres y procesos de formación dirigidos a públicos infantiles y juveniles. En el primer semestre se consolidaron iniciativas como el Laboratorio de desarrollo de proyectos de cine infantil en el marco del BAM, así como la formulación de la estrategia de cocreación remota entre niños de Colombia y Senegal, y el diseño de los Laboratorios de Creación de Narrativas Transmedia y de Creación Digital. Durante el segundo semestre se implementaron estos procesos formativos en distintos territorios del país, destacándose la participación de niños, niñas y jóvenes en laboratorios transmedia en Montelíbano, Puerto Gaitán y Chigorodó; los Laboratorios de Creación Digital; y el Laboratorio Somos Memoria Magdalena Medio. Asimismo, se desarrollaron procesos innovadores de intercambio internacional en el marco de la Estrategia África, promoviendo la cocreación entre participantes de Colombia y Senegal. De igual manera, se fortalecieron capacidades a través de escuelas de comunicación del proyecto Afrocolombias y espacios de formación complementarios, logrando una amplia participación territorial. Como resultado, al cierre de la vigencia se consolidaron diversos procesos de formación culminados que contribuyeron al desarrollo de habilidades en creación de contenidos audiovisuales, sonoros e interactivos en niños, niñas y jóvenes, con enfoques participativos, territoriales y orientados al fortalecimiento de la creatividad, la identidad y la construcción de narrativas propias.</t>
  </si>
  <si>
    <t>Durante el año 2025, el indicador presentó un avance progresivo y coherente con las etapas previstas para los procesos de formación en competencias comunicativas. Se inició en mayo con la finalización de la sistematización de asistentes al proceso "Me copia", liderado por el medio digital Mutante con jóvenes periodistas de distintas regiones (72 beneficiarios), y el desarrollo del taller "Entornos Digitales Seguros" en Apartadó (32 beneficiarios). Posteriormente, en noviembre se reportaron los niños y niñas beneficiados, culminando en diciembre con acciones de cierre y evaluación de la estrategia. En conjunto, se evidencia un desarrollo escalonado y articulado, con enfoque territorial, que fortalece capacidades y alcanza los 104 beneficiarios.</t>
  </si>
  <si>
    <t xml:space="preserve">Estrategia de apropiación del enfoque de accesibilidad e inclusión en el sector cinematográfico, audiovisual y de medios interactivos diseñada e implementada </t>
  </si>
  <si>
    <t>Durante el año 2023, el indicador avanzó de manera progresiva desde la planeación inicial hacia la preparación de la ejecución. Entre enero y abril, se enfocó en el proceso de planeación de las actividades anuales para cumplir con el indicador. A partir de mayo, se inició la selección y contratación del personal responsable de la investigación, diagnóstico y creación de la estrategia, con el objetivo de implementar un piloto al cierre del año; este proceso continuó avanzando con cortes al 30 de junio y 31 de julio. En conjunto, se evidencia un desarrollo escalonado que sienta las bases para la materialización de la estrategia, alineado con el avance del 17%.</t>
  </si>
  <si>
    <t>Durante 2024, el indicador mostró un avance sostenido y escalonado, desde la recopilación inicial de información hasta la ejecución de actividades concretas de sensibilización e implementación. En marzo se recopiló información clave sobre accesibilidad en el ecosistema audiovisual (avance al 10%); en abril se realizó un conversatorio sobre inclusión en el FICCI; mayo no registró avances; junio incluyó ajustes a la ficha de proyecto y actividades en el Bogotá Audiovisual Market (BAM) con socialización de experiencias y diálogos; julio extendió acciones en BAM con intérpretes en Lengua de Señas Colombiana (LSC); agosto publicó un artículo en Claqueta sobre accesibilidad; septiembre avanzó en la redacción del documento de consolidación y diseño de términos de contratación; octubre programó y estructuró tres webinars "Miércoles de Accesibilidad e Inclusión" (20 noviembre, 27 noviembre y 4 diciembre); noviembre ejecutó dos webinars, contrató un experto para infografía y taller (20 noviembre), y supervisó difusión; y diciembre culminó con el tercer webinar. En conjunto, se evidencia un desarrollo articulado, con enfoque en formación, divulgación y pilotaje, alineado al avance del 17%.</t>
  </si>
  <si>
    <t>Durante 2025, el indicador avanzó progresivamente en la apropiación del enfoque de accesibilidad en el sector audiovisual, cinematográfico y de medios interactivos, con el objetivo de reducir brechas en los diversos eslabones de la cadena productiva. De enero a noviembre, se desarrolló hasta su última fase la herramienta que contiene insumos clave para esta apropiación. El proceso culminó en diciembre con el exitoso taller de audiodescripción (1-5 de diciembre), con participación de cerca de 25 personas. En conjunto, se evidencia un desarrollo escalonado y enfocado en herramientas prácticas e implementación, alineado al avance del 17%.</t>
  </si>
  <si>
    <t>Durante el primer semestre de 2026 se avanzó en la estructuración e implementación de la estrategia de accesibilidad para el sector audiovisual y cinematográfico mediante acciones de planeación, articulación institucional y fortalecimiento de alianzas. En este marco, se realizaron reuniones estratégicas con iniciativas especializadas como NARRAFILMS, el proyecto de investigación La Esquina Radio y la Mesa de Cine Accesible de Medellín, con el propósito de promover la incorporación del enfoque de accesibilidad para personas con discapacidad en los procesos audiovisuales y cinematográficos. Asimismo, se elaboró la ficha del proyecto de accesibilidad con su respectivo presupuesto y cronograma, se exploraron alianzas para el desarrollo de investigaciones y actividades de sensibilización, y se adelantó la planeación del taller El cuerpo y otras escrituras para el cine y el audiovisual, cuya realización fue programada para el segundo semestre de 2026 en articulación con diversas organizaciones del sector cultural y académico. De igual manera, se avanzó en la validación metodológica de la segunda versión del taller y en la definición de los mecanismos necesarios para la contratación y desarrollo de un estudio sobre discapacidad y radio comunitaria, fortaleciendo las acciones orientadas a promover la accesibilidad y la inclusión en el ámbito audiovisual.</t>
  </si>
  <si>
    <t>4. COLOMBIA EN EL PLANETA Y EN EL MUNDO </t>
  </si>
  <si>
    <t xml:space="preserve"> Las culturas, las artes y los saberes para la reconciliación del ser humano con el planeta</t>
  </si>
  <si>
    <t>COLOMBIA EN EL PLANETA, CREADORES CON SENTIDO: Diseñar e implementar acciones de sostenibilidad medio ambiental con foco en la producción de contenidos audiovisuales, cinematográficos, sonoros y de medios interactivos.</t>
  </si>
  <si>
    <t xml:space="preserve">Estrategia de apropiación del enfoque de sostenibilidad ambiental en el sector cinematográfico, audiovisual y de medios interactivos diseñada e implementada </t>
  </si>
  <si>
    <t>Durante la vigencia 2023, el indicador presentó un avance gradual que inició con actividades de planeación durante los primeros meses del año, orientadas a la definición de acciones y lineamientos necesarios para su cumplimiento. Posteriormente, entre los meses de marzo y mayo se avanzó en la estructuración de los proyectos requeridos, consolidando las bases técnicas y operativas de la iniciativa. En el segundo trimestre, se dio paso a la gestión contractual para vincular una institución encargada de desarrollar procesos de investigación, diagnóstico y formulación de una estrategia orientada a promover prácticas de sostenibilidad ambiental en la realización audiovisual a nivel territorial. Finalmente, en el mes de julio se adelantó el proceso de selección del equipo encargado de implementar estas acciones, con el objetivo de contar al cierre de la vigencia con un piloto formulado y listo para su ejecución, contribuyendo así al cumplimiento de la meta establecida.</t>
  </si>
  <si>
    <t>Durante la vigencia 2024, el indicador presentó un desarrollo progresivo que inició con periodos sin avances significativos en los primeros meses del año, seguido de la reactivación del proceso a partir del segundo trimestre mediante ajustes a la ficha del proyecto y la identificación de oportunidades de articulación con actores del sector audiovisual y cinematográfico, así como con iniciativas internacionales orientadas a la sostenibilidad. Posteriormente, se avanzó en la consolidación técnica de la estrategia mediante la redacción de documentos base y la estructuración de lineamientos conceptuales. En el último trimestre, se fortaleció el componente metodológico y de apropiación a través del desarrollo de un taller de sostenibilidad dirigido al equipo de la Dirección, así como el trabajo conceptual y creativo para la construcción de una guía de bolsillo interactiva con enfoque de sostenibilidad, cuya estructura de contenidos fue finalizada. Como resultado, al cierre de la vigencia se cuenta con una estrategia conceptualizada y con herramientas diseñadas para su implementación, sentando las bases para su desarrollo operativo en los diferentes programas de la Dirección.</t>
  </si>
  <si>
    <t>Durante la vigencia 2025, el indicador da cuenta de avances en la implementación de herramientas orientadas a la apropiación de distintos enfoques en el sector audiovisual, cinematográfico y de medios interactivos. Específicamente sobre el enfoque de sostenibilidad, se desarrolló y consolidó una herramienta específica orientada a promover acciones de sostenibilidad ambiental, enfocadas en la adaptación, mitigación y compensación de impactos en los diferentes eslabones de la cadena de valor del sector. Como resultado, se logró el diseño, desarrollo y lanzamiento de la guía interactiva y de bolsillo “El futuro en acción”, concebida como instrumento práctico para facilitar la apropiación de este enfoque por parte de los actores de la industria. Asimismo, se adelantaron espacios de socialización mediante talleres en distintos escenarios sectoriales, orientados a promover el uso e implementación de la herramienta. En consecuencia, al cierre de la vigencia se cuenta con una herramienta desarrollada, difundida y apropiada en el sector, contribuyendo al cumplimiento de la meta establecida y al fortalecimiento de prácticas sostenibles en la producción audiovisual.</t>
  </si>
  <si>
    <t>Durante el primer semestre de 2026 se avanzó en la implementación de la estrategia de sostenibilidad mediante acciones de planeación, contratación, coordinación institucional y desarrollo de espacios de apropiación dirigidos al sector audiovisual. En este marco, se realizó la estructuración del proyecto de sostenibilidad con su respectivo presupuesto y cronograma, la contratación del profesional encargado del proceso formativo y las actividades de preproducción, logística y gestión necesarias para el desarrollo del taller El Futuro en Acción en el marco del Festival Internacional de Cine de Cartagena de Indias (FICCI 65), en el cual participaron 12 personas. Asimismo, se programó la presentación de la guía interactiva El Futuro en Acción en espacios de divulgación y se definió la ruta para la realización de nuevos talleres en universidades y canales regionales durante el segundo semestre de 2026. De igual manera, se iniciaron acercamientos con posibles aliados, incluyendo la invitación a la Universidad Jorge Tadeo Lozano para desarrollar una de las jornadas de formación previstas.</t>
  </si>
  <si>
    <t>Espacios culturales para la vida</t>
  </si>
  <si>
    <t xml:space="preserve">Medios de comunicación públicos, comunitarios y alternativos fortalecidos </t>
  </si>
  <si>
    <t>Durante la vigencia 2023, el indicador presentó un avance progresivo que inició con actividades de planeación, formulación y articulación interinstitucional en el marco del proyecto Radio para la Vida y la Paz, incluyendo la definición del plan de acción, la estructuración de la iniciativa y la gestión de una alianza estratégica con MinTIC. En el segundo trimestre se avanzó en el diseño de la estrategia Territorios al Aire, orientada al fortalecimiento de las parrillas de programación de las emisoras comunitarias mediante procesos de formación y estímulos a la producción de contenidos sonoros, así como en la socialización de la convocatoria con redes nacionales y regionales del sector. Posteriormente, en el segundo semestre se implementó la estrategia a través de la convocatoria, vinculación y formación de emisoras comunitarias en todo el país, alcanzando la participación de más de 100 emisoras que avanzaron en su proceso de fortalecimiento. Como resultado, al cierre de la vigencia se consolidó la implementación de la estrategia Territorios al Aire, logrando el fortalecimiento de 107 emisoras comunitarias y públicas, en línea con la meta establecida, y contribuyendo al mejoramiento de sus capacidades de producción, programación y sostenibilidad en los territorios.</t>
  </si>
  <si>
    <t>Durante la vigencia 2024, el indicador evidenció un desarrollo progresivo que inició con actividades de planeación, identificación de actores y estructuración de estrategias orientadas al fortalecimiento del sector. En el primer semestre se avanzó en la socialización, diseño e implementación de la estrategia Territorios al Aire en articulación con MinTIC, logrando una amplia convocatoria y participación de emisoras comunitarias a nivel nacional, así como en la generación de espacios de articulación con canales regionales para la definición de apuestas conjuntas. En el segundo semestre se consolidó la implementación de procesos formativos y de acompañamiento, destacándose la certificación de 144 emisoras en el marco del diplomado Territorios al Aire, el fortalecimiento de emisoras universitarias a través del diplomado en patrimonio sonoro, y el desarrollo de estrategias de producción y circulación de contenidos como la COP radiofónica. Asimismo, se avanzó en el trabajo colaborativo con siete canales regionales para la coproducción de la serie infantil ¡Resolvámoslo!, fortaleciendo sus capacidades de creación y articulación. De igual manera, en el marco de pactos culturales, procesos de territorialización y acciones comunitarias, se acompañó a diversas emisoras en la producción de contenidos propios en regiones como La Guajira, Pacífico Nariñense, Chocó, Magdalena Medio, Guaviare y Vichada, consolidando procesos de formación, producción y emisión. Como resultado, al cierre de la vigencia se logró el fortalecimiento de 172 emisoras y canales comunitarios y públicos, en cumplimiento de la meta establecida, contribuyendo al desarrollo de capacidades técnicas, organizativas y de producción de contenidos con enfoque territorial.</t>
  </si>
  <si>
    <t>Durante la vigencia 2025, el indicador alcanzó su cumplimiento en el mes de noviembre, evidenciando un desarrollo articulado de acciones orientadas al fortalecimiento de emisoras y colectivos de comunicación en distintos territorios del país. En este marco, se destaca la realización del Encuentro Nacional de Radios Indígenas 2025, desarrollado en Bogotá, que contó con la participación de 12 emisoras y colectivos de comunicación indígena, consolidándose como un espacio de diálogo político y técnico para el fortalecimiento de la comunicación propia, en el que se abordaron avances en instrumentos de política pública, aspectos normativos, regulatorios y de sostenibilidad, así como la visibilización de experiencias territoriales y el fortalecimiento de capacidades en los colectivos participantes. De manera complementaria, a través de la estrategia Radios para la Vida y la Paz, se implementaron procesos de formación, acompañamiento y producción de contenidos con emisoras comunitarias en diversas regiones, logrando el fortalecimiento de emisoras en departamentos como Norte de Santander, Nariño, Chocó, Bolívar, Córdoba, La Guajira, Putumayo, Cauca y Tolima, así como el cierre de la convocatoria Territorios al Aire, desarrollada en articulación con MinTIC y ASENRED, que benefició a participantes de múltiples departamentos y municipios del país. Estas acciones permitieron consolidar capacidades técnicas, organizativas y de producción en los medios comunitarios y alternativos, contribuyendo al cumplimiento de la meta establecida. Finalmente, durante el mes de diciembre se llevaron a cabo actividades de evaluación y cierre de los procesos desarrollados, asegurando la sistematización de resultados y aprendizajes de la vigencia.</t>
  </si>
  <si>
    <t>Durante el primer semestre de 2026, las estrategias vinculadas a Medios de comunicación públicos, comunitarios y alternativos fortalecidos avanzaron en la implementación de acciones para el fortalecimiento de medios públicos, comunitarios y regionales, así como en el desarrollo de procesos de formación, articulación institucional y reconocimiento de buenas prácticas en producción de contenidos. En la estrategia Comunicación Infancia y Juventud se fortalecieron las capacidades de los canales públicos mediante reuniones de articulación, el desarrollo del Encuentro de Canales Regionales en el marco del INPUT 2026 y la realización de talleres sobre creación de líneas editoriales para contenidos infantiles e indicadores de medición, avanzando posteriormente en la sistematización de resultados y en la definición de una ruta de trabajo para la implementación de los talleres Claves Alharaca. Por su parte, la estrategia Radios para la Vida y la Paz adelantó la planeación e implementación de la convocatoria Territorios al Aire 2026, incluyendo la actualización de sus lineamientos, jornadas de socialización con emisoras comunitarias de diferentes regiones del país, la apertura y cierre de la convocatoria, que registró 288 emisoras inscritas, y el diseño de los módulos formativos y de la plataforma que soportará el proceso de formación de las emisoras seleccionadas. Asimismo, se desarrolló la segunda versión del Premio Nacional de Radio Comunitaria, mediante el fortalecimiento de su difusión, la recepción y evaluación de 130 producciones sonoras, la conformación del equipo de jurados y la selección de las emisoras ganadoras, contribuyendo al reconocimiento y fortalecimiento de la producción radial comunitaria en torno a la bioculturalidad, la cultura de paz, el enfoque de género y la diversidad cultural.</t>
  </si>
  <si>
    <t>Reconocimiento, salvaguardia y fomento de la memoria viva, las culturas y los saberes.</t>
  </si>
  <si>
    <t>Equidad étnica, narrativa y cultural</t>
  </si>
  <si>
    <t>Durante la vigencia 2023, el indicador presentó avances progresivos orientados a la concertación, articulación e implementación de acciones para el fortalecimiento de la comunicación propia de los pueblos indígenas. Durante los primeros meses del año se participó en mesas de trabajo y escenarios de diálogo con organizaciones indígenas en el marco del Plan Nacional de Desarrollo, así como en la definición de actividades y propuestas de acción con instancias como la CONCIP y el CRIHU. Posteriormente, se avanzó en procesos de circulación de creadores y contenidos audiovisuales y sonoros indígenas en escenarios nacionales como el FICCI y la FILBo, así como en la concertación de alianzas estratégicas para fortalecer el audiovisual, el cine y la comunicación indígena junto con organizaciones y plataformas especializadas. En el segundo semestre se consolidó la concertación del plan de acción 2023–2024 con la CONCIP, y se avanzó en la estructuración de términos de referencia, estudios previos y procesos contractuales orientados al fortalecimiento de la radio, el cine y el audiovisual indígena, así como a la creación de una multimedia de lenguas indígenas de la Amazonía. Finalmente, se suscribieron convenios con organizaciones indígenas como la ONIC y la OPIAC y, a través de alianzas con Proimágenes, se apoyó el Encuentro de realizadores indígenas y se dio inicio a la producción de contenidos para la preservación y difusión de lenguas indígenas. Como resultado, al cierre de la vigencia se alcanzó un avance del 25% en la implementación del plan de acción concertado.</t>
  </si>
  <si>
    <t>Durante la vigencia 2024, el indicador presentó avances orientados a la implementación de las acciones concertadas en el marco de la Política Pública de Comunicación de y para los Pueblos Indígenas, en articulación con la Comisión Nacional de Comunicación de los Pueblos Indígenas – CONCIP, la Mesa Permanente de Concertación y diferentes organizaciones indígenas nacionales y regionales. Durante los primeros meses del año se avanzó en la estructuración técnica y contractual de convenios con organizaciones como AICO, YANAMA, el CRIHU y ACICAL, dirigidos al fortalecimiento de escuelas de comunicación propia y apropiada, así como a procesos de formación, circulación y producción de contenidos indígenas. Posteriormente, se desarrollaron acciones de formación en territorios como La Guajira, Amazonas, Caldas y Huila, incluyendo el fortalecimiento de escuelas de comunicación del pueblo Wayuu, procesos de formación radial y encuentros para el fortalecimiento organizativo y de comunicación comunitaria. De igual manera, se avanzó en líneas de circulación y apropiación de contenidos mediante la participación de realizadores y comunicadores indígenas en espacios como el Bogotá Audiovisual Market, el Encuentro de Cine del Putumayo, la muestra audiovisual Daupará y la iniciativa radial “La Chiva Katikunsi” en el marco de la COP-16. En el segundo semestre se consolidó el desarrollo del Encuentro Nacional de Radios Indígenas en Cumbal, Nariño, espacio que reunió experiencias de comunicación indígena de diferentes regiones del país para revisar avances del plan de salvaguarda de radio, fortalecer procesos formativos y avanzar en la producción de contenidos sonoros orientados a la preservación cultural, la representación y la pervivencia de los pueblos indígenas. Como resultado, al cierre de la vigencia se alcanzó un avance del 25% en la implementación del plan de acción concertado para 2024.</t>
  </si>
  <si>
    <t>Durante la vigencia 2025, el indicador presentó avances orientados a la implementación del Plan de acción de la Política de comunicación de y para los pueblos indígenas, a través de acciones de fortalecimiento a emisoras indígenas, formación de comunicadores y producción de contenidos audiovisuales, sonoros y digitales desde enfoques de comunicación propia y apropiada. En este marco, se desarrolló el Encuentro Nacional de Radios Indígenas 2025 en la ciudad de Bogotá, espacio que reunió a 12 emisoras y colectivos de comunicación indígena de diferentes territorios del país y permitió avanzar en el diálogo político y técnico alrededor de la actualización de la Política Pública de Comunicación de los Pueblos Indígenas, el Plan de Salvaguarda de la Radio Indígena y la construcción de estrategias para el fortalecimiento técnico, normativo y de sostenibilidad de las emisoras. De igual manera, durante la vigencia se adelantaron procesos de fortalecimiento con la Escuela de Comunicaciones del Pueblo Wayuu, el CRIHU, el CRIDEC y la Organización Nacional Indígena de Colombia (ONIC), orientados al fortalecimiento de capacidades en comunicación y producción de contenidos propios. Como resultado de estas acciones, al cierre del año se consolidó la formación de 430 comunicadores indígenas de diferentes territorios del país y la producción de 32 contenidos audiovisuales, sonoros y digitales realizados por creadores indígenas, contribuyendo a la preservación cultural, la circulación de saberes ancestrales y el fortalecimiento organizativo y comunicativo de los pueblos indígenas. En consecuencia, al cierre de la vigencia se alcanzó un avance del 25% en la implementación del plan de acción concertado.</t>
  </si>
  <si>
    <t>Durante el primer semestre de 2026, la implementación del plan de acción de la política de comunicación de y para los pueblos indígenas avanzó a través de la estrategia Comunicación para el Buen Vivir con la implementación de acciones orientadas al fortalecimiento de la Política Pública de Comunicaciones de y para los Pueblos Indígenas, mediante procesos de planeación, concertación, contratación, acompañamiento técnico y circulación de conocimientos. En este marco, se priorizaron las actividades asociadas a las prórrogas de los convenios con la ONIC y el CRIC, se adelantó la contratación con el Consejo Regional Indígena del Huila (CRIHU) y la gestión de nuevos procesos con el CRIC para el desarrollo de las Escuelas de Comunicación Propia y Comunitaria, así como la revisión de los entregables técnicos de los convenios vigentes. De igual manera, se avanzó en la revisión y ajuste de la sistematización de las Escuelas de Comunicación y en la socialización de las Pautas y recomendaciones para la producción audiovisual y cinematográfica con pueblos indígenas, mediante la realización de la Mesa "El territorio como memoria audiovisual" en el XXIII Encuentro Nacional de Archivos Audiovisuales. Asimismo, se consolidaron las acciones concertadas en el marco de la prórroga del Convenio 1768 de 2025 con la ONIC, avanzando en la implementación del Plan de Acción de la Política Pública de Comunicaciones de y para los Pueblos Indígenas, y se fortalecieron los procesos de divulgación del documento de pautas mediante su socialización con la Escuela de Cine y Televisión de la Universidad Nacional, con miras a su articulación con el Encuentro Nacional de Productores Audiovisuales Universitarios organizado por el Festival de Cine Equinoxxio.</t>
  </si>
  <si>
    <t>COMUNICACIÓN PARA EL BUEN VIVIR, PUEBLOS ÉTNICOS: Minga Comunica - Afrocolombias: Fomentar el derecho a la expresión, representación y participación de los grupos étnicos del país a través de la implementación de políticas públicas diferenciales de comunicación que permitan fortalecer sus medios, colectivos y procesos de apropiación mediática, creación y circulación de contenidos sonoros, audiovisuales, cinematográficos y de narrativas digitales.</t>
  </si>
  <si>
    <t>Durante 2023 se fortalecieron 18 colectivos de comunicación. De estos, 12 pertenecen a comunidades negras, afrodescendientes, raizales y palenqueras, y se desarrollaron en el marco del Convenio 4110 con Proimágenes en los departamentos de Antioquia, Bolívar, Cauca, Cesar, Chocó, La Guajira, Magdalena, Nariño, San Andrés y Valle del Cauca. Adicionalmente, 6 colectivos restantes corresponden a comunidades indígenas, impactadas por medio del desarrollo de los Convenios 4331 con la ONIC y 4453 con la OPIAC.</t>
  </si>
  <si>
    <t>Durante la vigencia 2024, el indicador presentó avances orientados al fortalecimiento de colectivos y escuelas de comunicación de pueblos indígenas, comunidades negras, afrodescendientes, raizales, palenqueras y campesinas, mediante procesos de formación, acompañamiento técnico, articulación territorial y desarrollo de escuelas de comunicación propia y comunitaria. En el componente indígena, se avanzó en la suscripción y ejecución de convenios con organizaciones como YANAMA, CRIHU, CRIDEC, ACICAL y AICO, orientados al fortalecimiento de escuelas de comunicación en territorios como La Guajira, Huila, Caldas y Amazonas. A través de estos procesos se desarrollaron módulos formativos, encuentros comunitarios y acciones de fortalecimiento de capacidades en comunicación propia, producción sonora, narrativas digitales y comunicación comunitaria, con la participación de jóvenes, sabedores, autoridades y colectivos indígenas. Asimismo, se consolidaron acciones con la Fundación Nimaira y AZICATCH en el departamento del Amazonas, fortaleciendo procesos locales de comunicación y formación territorial. De manera complementaria, en el componente afrocolombiano se avanzó en la articulación con AFRODES para la implementación del proyecto Afrocolombias, así como en el diseño, apertura y ejecución de las convocatorias Escuelas de Comunicación Afrocolombias Pacífico Nariñense y Afrocolombias Nacional, mediante las cuales se fortalecieron procesos de comunicación comunitaria en territorios como Tumaco, Roberto Payán, Magüi Payán, Bojayá, Choibá y San José de Uré, entre otros. Igualmente, se desarrollaron acciones de diálogo territorial, circulación cultural y acompañamiento técnico para consolidar las escuelas y colectivos participantes. Como resultado, al cierre de la vigencia se logró el fortalecimiento de 28 colectivos y escuelas de comunicación afrodescendientes, negras, raizales, palenqueras, afrocolombianas, indígenas y campesinas, contribuyendo al fortalecimiento de la comunicación propia, la preservación cultural y la construcción de procesos comunitarios en los territorios.</t>
  </si>
  <si>
    <t>Durante la vigencia 2025, el indicador presentó avances orientados al fortalecimiento de procesos de comunicación campesina mediante el desarrollo de escuelas de formación y acompañamiento territorial en distintas regiones del país. En el marco de la estrategia Red de Comunicación para la Vida, se consolidaron procesos de formación y fortalecimiento con la Escuela Audiovisual Voces del Pato en San Vicente del Caguán (Caquetá), la Escuela de Comunicación Campesina desarrollada en alianza con la Junta de Acción Comunal del antiguo ETCR Agua Bonita en el municipio de La Montañita (Caquetá), la Escuela de Comunicación Rural Montes de María en los municipios de María La Baja y San Jacinto, la Escuela de Comunicación Voces del Guayabero en los municipios de La Macarena y Vista Hermosa, y la Escuela de Comunicación Campesina adelantada junto con la Fundación CIMA en el departamento del Cauca y el municipio de Popayán, proceso en el que participaron 125 comunicadores campesinos. Estas acciones contribuyeron al fortalecimiento de capacidades en comunicación comunitaria, producción de contenidos y construcción de narrativas territoriales desde las comunidades campesinas. Como resultado, al cierre del mes de noviembre se cumplió la meta de fortalecimiento de 5 escuelas de comunicación campesina y, durante el mes de diciembre, se adelantaron actividades de evaluación, cierre y consolidación de resultados del proceso.</t>
  </si>
  <si>
    <t>Durante el primer semestre de 2026, las estrategias AfroColombias, Comunicación para el Buen Vivir y Red de Comunicación para la Vida avanzaron en la implementación de procesos de fortalecimiento dirigidos a colectivos y escuelas de comunicación comunitaria, indígena, afrocolombiana y campesina. En la estrategia AfroColombias se desarrolló la planeación, convocatoria, selección e implementación de las Escuelas de Comunicación AfroColombias 2026 – Fase I en Antioquia, Bolívar, Nariño y Valle del Cauca, culminando los cuatro procesos formativos y avanzando en la consolidación de los productos comunicativos, informes finales y demás aspectos técnicos y administrativos para el cierre del proceso, mediante el cual se fortalecieron cuatro colectivos de comunicación afrocolombianos. Por su parte, la estrategia Comunicación para el Buen Vivir adelantó procesos de contratación, asistencia técnica, seguimiento y acompañamiento a las Escuelas de Comunicación Propia y Comunitaria desarrolladas con el CRIC, CRIHU, CRIDEC y la ONIC, fortaleciendo la formación en comunicación propia, periodismo y producción de contenidos, así como la gestión de convenios, desembolsos, prórrogas y el cierre de los procesos formativos, contribuyendo al fortalecimiento de los colectivos de comunicación indígenas. De igual manera, la estrategia Red de Comunicación para la Vida avanzó en la planeación e implementación de la Escuela Itinerante de Comunicación Campesina, desarrollada en alianza con la Corporación El Cuarto Mosquetero, mediante la definición de la metodología, el acompañamiento a su ejecución, la realización de tutorías transversales en gestión cultural, administración, análisis de contexto y uso de inteligencia artificial para la creación de contenidos, así como el seguimiento a la fase final de producción comunicativa, fortaleciendo las capacidades de la escuela de comunicación campesina en el departamento del Meta.</t>
  </si>
  <si>
    <t>Diálogo intercultural con el mundo</t>
  </si>
  <si>
    <t>Visitas de usuarios a los contenidos disponibles en la plataforma Retina Latina, registradas.</t>
  </si>
  <si>
    <t>Durante la vigencia 2023, el indicador presentó avances continuos en el posicionamiento y circulación de contenidos de la plataforma Retina Latina, alcanzando un acumulado histórico total de 6.137.899 visitas registradas al cierre del año. Durante el primer trimestre se registraron 154.416 visitas, correspondientes a 45.056 en enero, 49.863 en febrero y 59.497 en marzo. Posteriormente, en abril se registraron 52.240 visitas; en mayo 56.174; en junio 49.140; y en julio 60.809, consolidando un crecimiento sostenido en el acceso a la plataforma. Durante el segundo semestre se mantuvo una tendencia positiva con 75.518 visitas en agosto, 81.863 en septiembre, 79.827 en octubre y 57.851 en noviembre, finalmente, en diciembre se registraron 43.169 visitas adicionales, permitiendo acumular durante la vigencia un total de 711,007 visitas de usuarios a los contenidos disponibles en la plataforma Retina Latina.</t>
  </si>
  <si>
    <t>Durante la vigencia 2024, el indicador presentó avances continuos en el posicionamiento y circulación de contenidos de la plataforma Retina Latina, alcanzando un acumulado total de 1.274.061 visitas registradas al cierre del año. Durante el primer trimestre se registraron 150.132 visitas, correspondientes a 44.133 en enero, 46.734 en febrero y 59.265 en marzo. En abril se reportaron 344.857 visitas. Posteriormente, en mayo se registraron 84.094 visitas; en junio 67.283; en julio 103.469; en agosto 107.457; en septiembre 117.529; en octubre 109.425; y en noviembre 108.712 visitas, reflejando un comportamiento sostenido en el acceso y consulta de contenidos de la plataforma. Finalmente, durante diciembre se registraron 81.103 visitas adicionales, permitiendo acumular durante la vigencia un total de1,274,061 visitas de usuarios a los contenidos disponibles en la plataforma Retina Latina</t>
  </si>
  <si>
    <t>Durante la vigencia 2025, el indicador presentó avances sostenidos en el posicionamiento, circulación y acceso a los contenidos disponibles en la plataforma Retina Latina, registrando un total de 1.047.746 visitas durante el año. Entre enero y noviembre se acumularon 986.301 visitas, alcanzando un avance parcial del 98,6% frente a la meta anual redefinida de 1.000.000 de visitas. Durante este periodo se desarrollaron estrategias orientadas al fortalecimiento de las audiencias y la apropiación de contenidos audiovisuales latinoamericanos, entre ellas la conmemoración del noveno aniversario de Retina Latina mediante la campaña “Juguemos a vernos”, que incorporó nuevos juegos interactivos para promover el relacionamiento de las audiencias con el cine. Asimismo, se creó el espacio “Miradas Jóvenes”, dirigido a niñas, niños y adolescentes, el cual reunió contenidos audiovisuales y materiales pedagógicos para docentes y cuidadores. En materia de formación se realizaron las “Lecciones de Cine: Miradas que crecen”, con la participación de más de 80 personas interesadas en metodologías de trabajo audiovisual con infancias y juventudes, proceso que derivó en la construcción de un manifiesto común para fortalecer el trabajo audiovisual dirigido a estas audiencias. De igual manera, la plataforma alcanzó una cifra histórica de 323 estrenos durante el año, llegando a un acumulado de 2.000 películas desde su creación, con contenidos provenientes de 19 países de América Latina y otras regiones. Finalmente, entre el 26 de noviembre y el 31 de diciembre de 2025 se registraron 61.445 visitas adicionales, permitiendo alcanzar un total acumulado de 1.047.746 visitas y superar la meta cuantitativa establecida para la vigencia.</t>
  </si>
  <si>
    <t>Durante el primer semestre de 2026, la plataforma Retina Latina registró un crecimiento sostenido en el número de visitas, contribuyendo al cumplimiento de la meta anual de acceso a sus contenidos. Entre el 1 de enero y el 22 de junio de 2026 se alcanzaron 360.379 visitas, lo que representa un avance del 45,0 % frente a la meta anual, la cual fue ajustada de 700.000 a 800.000 visitas durante la vigencia. Como resultado, el acumulado histórico de la plataforma pasó de 8.449.265 visitas registradas al cierre de 2025 a un total de 8.809.644 visitas con corte al 22 de junio de 2026, reflejando el fortalecimiento de su alcance y posicionamiento como plataforma para la circulación y acceso a contenidos audiovisuales latinoamericanos.</t>
  </si>
  <si>
    <t>3. MEMORIA VIVA Y SABERES </t>
  </si>
  <si>
    <t xml:space="preserve">Memorias, saberes y oficios hacia una construcción diversa de nación </t>
  </si>
  <si>
    <t>Unidades documentales del Acervo audiovisual del Ministerio de Cultura conservadas, digitalizadas, intervenidas y remasterizadas</t>
  </si>
  <si>
    <t xml:space="preserve">Durante la vigencia 2023, el indicador presentó avances orientados a la conservación, preservación y gestión técnica del Acervo Audiovisual del Ministerio de Cultura, mediante acciones de depósito legal, organización documental, digitalización y fortalecimiento de las condiciones de almacenamiento y acceso a los contenidos audiovisuales. Durante los primeros meses del año se realizaron procesos de depósito legal de obras cinematográficas de largometraje declaradas Bienes de Interés Cultural de la Nación, así como la revisión de archivos digitalizados y la definición de estrategias contractuales y técnicas para la conservación del acervo, incluyendo estudios de mercado y la vinculación de apoyo especializado. Posteriormente, se avanzó en la revisión y conservación de más de 4.200 archivos digitales almacenados en sistemas NAS, la priorización de 300 unidades documentales para digitalización debido a riesgos de obsolescencia tecnológica y la articulación con la Fundación Patrimonio Fílmico Colombiano para garantizar las condiciones de almacenamiento preventivo del acervo analógico. Durante el segundo semestre se desarrollaron actividades de selección, clasificación y organización de contenidos audiovisuales de las series de Colcultura y la Franja, incluyendo procesos de digitalización en formatos de alta y baja calidad, actualización de bases de datos y separación de series para facilitar el acceso y consulta de los materiales. Asimismo, se adelantó la actualización de guías, formularios y procedimientos relacionados con el Depósito Legal de Obras Cinematográficas de Carácter Nacional en articulación con la Biblioteca Nacional de Colombia y se inició la identificación y normalización documental de diferentes series audiovisuales. </t>
  </si>
  <si>
    <t>Durante la vigencia 2025, el indicador presentó avances orientados a la conservación, digitalización, intervención y remasterización del Acervo Audiovisual del Ministerio de Cultura, mediante la ejecución del contrato 0727-2025 y su adición con la Fundación Patrimonio Fílmico Colombiano (FPFC), así como el fortalecimiento de las acciones de gestión del Depósito Legal cinematográfico y recuperación del archivo audiovisual institucional. Durante el primer semestre se adelantaron los trámites precontractuales y la puesta en marcha del contrato con la FPFC, incluyendo la instalación del Comité Operativo, el inicio de los procesos de conservación del acervo y la recepción de obras cinematográficas de largometraje bajo la modalidad de Depósito Legal, alcanzando progresivamente un acumulado de 13.826 unidades conservadas. Paralelamente, se iniciaron las gestiones para la adición presupuestal destinada a la recuperación, limpieza y digitalización del archivo del Grupo de Divulgación y Prensa, conformado inicialmente por 2.955 soportes analógicos, posteriormente ajustados a 2.982 unidades tras los procesos de depuración e identificación documental.
Durante el segundo semestre se desarrollaron actividades de limpieza externa e interna, restauración física, cotejo y depuración de inventarios, digitalización y edición de materiales audiovisuales en formatos magnéticos y documentales. En este periodo se avanzó en la reorganización y verificación de matrices audiovisuales, la entrega de títulos para edición y migración, así como en la digitalización progresiva de soportes y unidades del archivo de gestión institucional. Asimismo, se adelantó la edición de clips de la Maleta Audiovisual Afrocolombiana y la producción de recursos asociados al patrimonio audiovisual. Como resultado de estas acciones, se logró la digitalización y remasterización de 1.425 unidades documentales audiovisuales y se alcanzó un acumulado de 16.778 unidades conservadas mediante procesos de preservación, depósito legal y organización técnica del acervo. En conjunto, estos avances permitieron alcanzar un total de 18.203 unidades documentales del Acervo Audiovisual del Ministerio de Cultura conservadas, digitalizadas, intervenidas y remasterizadas, cumpliendo la meta establecida para la vigencia 2025.</t>
  </si>
  <si>
    <t>Durante el primer semestre de 2026 se avanzó en la preservación, conservación y digitalización del patrimonio audiovisual nacional mediante la ejecución del convenio con la Fundación Patrimonio Fílmico Colombiano y el desarrollo de acciones de gestión del Depósito Legal. En este marco, se adelantó la contratación e implementación del convenio interadministrativo, la conservación de las unidades del acervo en condiciones controladas de temperatura y humedad, la intervención de 4.666 soportes magnéticos en formatos Umatic y Betacam, así como la recepción de 21 obras de largometraje con reconocimiento de producto nacional, alcanzando un total de 16.799 unidades en el acervo. Asimismo, se desarrollaron procesos de limpieza, preparación, digitalización, escaneo y transcodificación de materiales audiovisuales provenientes del Depósito Legal y del Acervo del Grupo de Divulgación y Prensa, incluyendo obras del colectivo Cine Mujer, logrando un acumulado de 417 unidades digitalizadas al cierre del periodo, lo que contribuye a la preservación, acceso y salvaguardia del patrimonio audiovisual colombiano; este ejercicio permitió alcanzar un total de 17.216 unidades.</t>
  </si>
  <si>
    <t>RELATOS CONTRA EL OLVIDO, PATRIMONIO Y MEMORIA - FORMACIÓN SIPAC: Implementar el Plan de Formación del Sistema del Patrimonio Audiovisual Colombiano, SIPAC, a través de la realización de procesos  de formación especializada para la protección y salvaguardia del Patrimonio Audiovisual Colombiano.</t>
  </si>
  <si>
    <t>Personas formadas en patrimonio audiovisual</t>
  </si>
  <si>
    <t>Durante la vigencia 2023, el indicador presentó avances orientados a la planeación, articulación y puesta en marcha de procesos de formación en patrimonio audiovisual en el marco del Plan de Formación del SIPAC 2023. Durante los primeros meses del año se adelantaron acciones de coordinación institucional con la Biblioteca Nacional de Colombia y enlaces territoriales del SIPAC, así como reuniones de planeación académica y logística para la estructuración de las actividades formativas. Paralelamente, se avanzó en la gestión administrativa y contractual necesaria para el desarrollo de los encuentros y talleres previstos, incluyendo la elaboración de presupuestos, priorización de territorios y procesos formativos, preparación de documentos para el proceso ESAL y formulación de estudios previos. Asimismo, se realizaron acercamientos con el Grupo de Gestión Documental para la revisión de contenidos audiovisuales y derechos patrimoniales asociados a la Maleta Audiovisual del Ministerio de Cultura. En el segundo semestre se consolidó la documentación contractual para la implementación del Plan de Formación del SIPAC 2023, incluyendo la radicación de estudios previos ante la Oficina de Contratos y Convenios y la gestión de invitaciones a entidades ESAL para el desarrollo de los encuentros programados.</t>
  </si>
  <si>
    <t>Durante la vigencia 2024, el indicador presentó avances progresivos en las acciones de formación en patrimonio audiovisual mediante la realización de talleres de sensibilización, procesos territoriales y espacios académicos orientados a la gestión, salvaguardia y circulación del Patrimonio Audiovisual Colombiano, alcanzando un acumulado total de 594 personas formadas al cierre de la vigencia. Durante el primer trimestre se adelantaron acciones de planeación, territorialización y preproducción para la implementación del Plan de Formación SIPAC 2024, incluyendo viajes preparatorios a Leticia y Quibdó para los encuentros nacionales del SIPAC y PAC. En mayo iniciaron los procesos formativos con talleres en Bogotá, Cota y Cali dirigidos a comunidades indígenas y afrocolombianas. En junio se realizaron talleres virtuales y presenciales con organizaciones indígenas y comunidades de San Andrés Isla, sumando 16 participantes. En julio se desarrollaron talleres en Bogotá, Caldono, Aldana y espacios virtuales con organizaciones indígenas y de pueblos originarios, además de avanzar en las primeras sesiones del Diplomado de Patrimonio Sonoro con la Red de Radios Universitarias de Colombia, consolidando 81 personas formadas en el periodo. Durante agosto se realizaron talleres en Ortega, Pitalito y Riosucio, junto con el desarrollo de diez sesiones del Diplomado de Patrimonio Sonoro, alcanzando 151 participantes adicionales. En septiembre se adelantaron talleres en Puerto Guzmán, Riosucio y Villa de Leyva con 61 asistentes; mientras que en octubre se realizaron procesos formativos en Campoalegre, Cereté, San Basilio de Palenque, Bojayá, Pasto, Bogotá y Córdoba (Nariño), beneficiando a 201 participantes. Finalmente, en noviembre se desarrollaron talleres en San Andrés Isla, Pasto y Maicao con 39 asistentes, y en diciembre se realizaron procesos de formación en Mitú y con Autoridades Tradicionales Indígenas de Colombia Gobierno Mayor, vinculando 38 participantes adicionales y consolidando el cumplimiento de la meta establecida para la vigencia.</t>
  </si>
  <si>
    <t>Durante la vigencia 2025, el indicador presentó avances continuos en los procesos de formación en patrimonio audiovisual en el marco del SIPAC, mediante el desarrollo de talleres, encuentros nacionales, espacios de acompañamiento técnico y procesos de fortalecimiento comunitario orientados a la búsqueda, identificación, gestión, descripción, salvaguardia y circulación del Patrimonio Audiovisual Colombiano. Con corte al 30 de noviembre se desarrollaron procesos dirigidos a coordinadores de comunicaciones y responsables del patrimonio audiovisual, especialmente en el marco del Capítulo de Pueblos Indígenas, formando inicialmente 19 personas y posteriormente 44 participantes adicionales mediante talleres virtuales y presenciales realizados en Galapa y Popayán. Asimismo, se formaron 25 personas más en procesos complementarios, alcanzando un acumulado parcial de 170 participantes. De igual manera, se realizó el taller de Patrimonio Audiovisual Campesino (PACCAM) en Sogamoso con 19 personas formadas, junto con acompañamientos técnicos, espacios virtuales y procesos de fortalecimiento institucional que permitieron la caracterización de 189 personas. También se desarrollaron espacios específicos de formación como el taller técnico en gestión de archivos durante la Semana de los Pueblos Indígenas con 11 participantes; procesos de acompañamiento a archivos comunitarios en Sucre con 3 participantes; actividades de mapeo en Tumaco con 8 personas; y un taller en Yopal con 10 participantes del sector audiovisual. Adicionalmente, se realizaron el XXI y XXII Encuentro Nacional de Archivos Audiovisuales, con 82 y 101 asistentes respectivamente, así como el XIX Encuentro Nacional de Becarios, que contó con participación virtual y 18 personas caracterizadas. Finalmente, con corte al 30 de diciembre se desarrolló un taller de sensibilización en patrimonio audiovisual en el marco de la XVI edición de Daupará – Muestra de Cine y Video Indígena en Colombia, realizado en territorio Guna Dule, en la comunidad Ibgigundiwaa del Resguardo Indígena de Caimán Nuevo, municipio de Necoclí (Antioquia), dirigido a realizadores indígenas y miembros del pueblo Guna Dule, abordando temas relacionados con memoria, patrimonio, representación y retorno del patrimonio audiovisual. En este espacio se formaron 20 personas adicionales, consolidando un total de 360 personas formadas y el cumplimiento de la meta establecida para la vigencia.</t>
  </si>
  <si>
    <t>Durante el primer semestre de 2026 se avanzó en la implementación de estrategias de formación y fortalecimiento de capacidades dirigidas a organizaciones indígenas, mediante procesos de planeación, articulación institucional, diseño metodológico y desarrollo de espacios formativos. En este marco, las organizaciones OPIAC, CRIC y AISO adelantaron la coordinación y preproducción de las actividades de cualificación de sus equipos técnicos, realizando los primeros talleres y encuentros de formación en comunicación propia y memoria histórica, con el acompañamiento técnico del Ministerio y aliados académicos como la Universidad Autónoma Indígena Intercultural (UAIIN). Asimismo, se avanzó en la implementación de la estrategia de patrimonio audiovisual con el CRIDEC mediante la gestión contractual, la realización de talleres de catalogación audiovisual comunitaria, mingas de catalogación, espacios de formación en digitalización y conservación documental en alianza con la Universidad Nacional de Colombia y el Colectivo La Ruina, así como el desarrollo de ejercicios de investigación y aplicación práctica de los conocimientos adquiridos en territorio. Estas acciones contribuyeron al fortalecimiento de las capacidades técnicas de las organizaciones indígenas para la gestión, preservación y salvaguardia de su memoria audiovisual y patrimonio cultural.</t>
  </si>
  <si>
    <t>5. GOBERNANZA CULTURAL </t>
  </si>
  <si>
    <t>Fortalecimiento institucional hacia la justicia social y descentralización con equidad</t>
  </si>
  <si>
    <t>COLOMBIA DE PELÍCULA: Circuito de circulación alternativo de cine y audiovisual colombiano en diversos municipios del país</t>
  </si>
  <si>
    <t>Organizaciones fortalecidas en la apropiación y creación de circuitos regionales para la circulación de cine y audiovisual colombiano.</t>
  </si>
  <si>
    <t xml:space="preserve">Durante la vigencia 2023, se fortalecieron y apoyaron 5 proyectos para la creación de un circuito de circulación de cine y audiovisual colombiano en el país, mediante procesos de formación, articulación institucional, mediación de públicos y acompañamiento territorial:
 1. Fundación Cine Club Docta Ignorantia (Florencia - Caquetá); 
2. Corp. Cultural Afrocolombiana Calipso. (San Andrés de Tumaco - Nariño); 
3. Colectiva de Comunicaciones Montes de María Línea 21 (Carmen de Bolívar - Bolívar); 
4. Cinema Luna Films (Chía - Cundinamarca); 
5. Río Abajo Cultura y Comunicaciones (Caucasia – Antioquia).  </t>
  </si>
  <si>
    <t>Durante la vigencia 2024, el indicador presentó avances progresivos en la consolidación de estrategias para el fortalecimiento de proyectos orientados a la circulación de cine y audiovisual colombiano en el país, mediante procesos de formación, articulación institucional, mediación de públicos y acompañamiento territorial. Durante el primer trimestre se adelantaron acciones de planeación y regionalización de la estrategia, incluyendo el diseño de fichas de proyecto, la definición de municipios priorizados y la estructuración del convenio ESAL requerido para la ejecución de las actividades. En abril y mayo se avanzó en reuniones con organizaciones culturales de las zonas priorizadas, la caracterización de iniciativas participantes y la consolidación de alianzas para la creación de un catálogo de contenidos y una caja de herramientas pedagógicas para el laboratorio de fortalecimiento. Durante junio se consolidaron alianzas con entidades como la Embajada de Francia en Colombia, el Proyecto Historias en Kilómetros, el Festival Internacional de Cine de la Amazonía y la Cinemateca de Bogotá, además de realizar la selección de posibles formadores para el laboratorio de capacidades. Entre julio y agosto iniciaron las gestiones y sesiones del Laboratorio de exhibición audiovisual, junto con la proyección de intercambios regionales, la organización logística del 4º Encuentro de Circulación y la gestión administrativa de actividades de exhibición audiovisual y mediación de públicos. En septiembre y octubre se realizaron doce sesiones y veintitrés asesorías del laboratorio, además de desarrollarse el 4º Encuentro de Circulación en Caucasia, Antioquia, y actividades magistrales orientadas al fortalecimiento de capacidades de las organizaciones participantes. Finalmente, con corte al 31 de diciembre culminó el fortalecimiento de cinco organizaciones mediante su participación en el laboratorio de formación, el encuentro de circulación y el apoyo con recursos humanos y logísticos para el desarrollo de propuestas de exhibición de cine colombiano y mediación de públicos en sus territorios, alcanzando la meta establecida para la vigencia. Las organizaciones fortalecidas fueron:
1. OCRE AGENCIA CREATIVA - Colectivo Araucazine: Arauca (Arauca)
2. CORPORACIÓN MALOCA JOVEN: San José de Guaviare (Guaviare)
3. PUERTO CREATIVO S.A.S - LENTE PACÍFICO: Buenaventura (Valle del Cauca)
4. RED ESPIRAL: Manizales (Caldas)
5. Marines Films: Valledupar (Cesar)</t>
  </si>
  <si>
    <t>Durante la vigencia 2025, el indicador presentó avances en la consolidación y fortalecimiento de circuitos regionales para la circulación de cine y audiovisual colombiano, mediante la implementación de la estrategia Colombia de Película y el acompañamiento técnico a organizaciones culturales en diferentes regiones del país. Entre enero y noviembre se avanzó en la definición y ajuste de los cuatro componentes de la estrategia —formación, intercambios regionales y circulación—, así como en la estructuración metodológica, presupuestal y operativa del laboratorio de fortalecimiento. En este periodo se realizaron procesos de invitación, selección y vinculación de organizaciones, conformando un total de quince entidades participantes dedicadas a actividades de exhibición, mediación y formación de públicos. Asimismo, se brindó acompañamiento técnico para la formulación de propuestas, planes de mejora y procesos administrativos relacionados con la ejecución de actividades territoriales, incluyendo asesorías, sesiones magistrales y espacios de retroalimentación. 
Es así como, durante la vigencia 2025 se apoyaron y fortalecieron cinco (5) proyectos orientados a la creación de un circuito de circulación:  1. Santander (Piedecuesta): Asociación Escuela de Artes y Desarrollo Humano "Mario Andrés González"
 2. Atlántico (Barranquilla): Fundación Cayeye Films
 3. Putumayo (Colón): Fundación Alpasamay
 4. Boyacá (Tunja): Corporación de Cine y Audiovisuales Laberinto 
 5. Sucre (Tolú): Corporación Festival Internacional de Cine Golfo de Morrosquillo FICGO
Finalmente, entre el 26 de noviembre y el 31 de diciembre quince (15) organizaciones terminaron su formación en estrategias de exhibición audiovisual para la circulación de cine y audiovisual colombiano, participando en los espacios de asesoría y talleres del Laboratorio de Exhibición Audiovisual en los que han recibido seguimiento técnico y apoyo administrativo, así como la participación en 13 sesiones magistrales, 2 mesas de trabajo y 37 asesorías desarrolladas bajo las temáticas de: Sostenibilidad y financiación, Estrategias de impacto y prácticas de cuidado, Gestión y marco legal de la circulación de cine en Colombia, Derechos de autor y licenciamiento, Curaduría y programación, Diseño de mediación desde el territorio Herramientas de gestión emocional para la mediación cultural con énfasis en niños y jóvenes, Comunicación y apropiación: herramientas para relacionarse con los públicos Archivos, memoria y patrimonio audiovisual y Asociatividad y modelos de colaboración. De estas 15 organizaciones 5 fueron las fortalecidas en la vigencia 2025 y las otras 10 corresponden a organizaciones que fueron fortalecidas en las vigencias 2023 y 2024 y que se relacionan a continuación:
1. Bolívar (El Carmen de Bolívar): Corporación Colectiva de Comunicaciones Montes de María Línea 21  
 2. Caldas (Manizales): Fundación Red Espiral
 3. Antioquia (Caucasia): Corporación Río Abajo Cultura y Comunicaciones
 4. Arauca (Arauca): Corporación Cultural y Artística Araucazine
 5. Caquetá (Florencia): Fundación Cine Club Docta Ignorantia
 6. Cundinamarca (Chía): Fundación Cine Club Docta Ignorantia
 7. Guaviare (San José del Guaviare): Corporación Maloca Joven 
 8. Nariño (San Andrés de Tumaco): Asociación Marea Producciones 
 9. Cesar (Valledupar): Marines Films SAS
 10. Yopal (Casanare): Corporación Ejercicios Desconocidos</t>
  </si>
  <si>
    <t>Durante el primer semestre de 2026 se avanzó en la planeación, diseño e implementación de acciones para el fortalecimiento de organizaciones y de la circulación audiovisual en el marco del programa Colombia de Película. En este periodo se desarrolló la preproducción, diseño metodológico, caracterización de participantes y organización logística del 5.º Encuentro de Circulación, realizado los días 25 y 26 de marzo en la Cinemateca de Bogotá, espacio que promovió el intercambio de experiencias, la articulación entre agentes del sector y la construcción de propuestas para fortalecer la circulación audiovisual en el país. Posteriormente, se consolidó y socializó la relatoría del encuentro como insumo para la definición de rutas de trabajo con las organizaciones participantes. Asimismo, se avanzó en el diseño metodológico de la Ruta de Fortalecimiento del programa y en la formulación, lanzamiento y socialización de la invitación sectorial Colombia de Película 2026, orientada a apoyar organizaciones culturales y educativas dedicadas a la exhibición y circulación audiovisual en diferentes municipios, así como en la elaboración y envío de los formatos para la formulación de actividades dirigidas a las organizaciones vinculadas al programa.</t>
  </si>
  <si>
    <t>VERNOS LIBERA: Fortalecer y desarrollar acciones, proyectos, circuitos y redes  para la circulación de contenidos cinematográficos interculturales a nivel nacional e internacional.</t>
  </si>
  <si>
    <t>Organizaciones y/o proyectos que desarrollan procesos de circulación de contenidos audiovisuales y cinematográficos colombianos fortalecidas</t>
  </si>
  <si>
    <t>Durante la vigencia 2023, el indicador presentó avances en el fortalecimiento y desarrollo de proyectos para la circulación de contenidos interculturales a nivel nacional mediante la implementación de la estrategia Vernos Libera, orientada a la exhibición audiovisual, formación de públicos y mediación cultural en distintos territorios del país. Durante el primer trimestre se adelantaron acciones de planeación, identificación de organizaciones aliadas y regionalización de municipios para la implementación de los proyectos, así como acercamientos con el Programa de Fortalecimiento a Museos y organizaciones culturales en diferentes regiones. En mayo se fortaleció el proyecto “Semillero de la diversidad - Contando desde nuestras raíces” en Bahía Solano, Chocó, dirigido a estudiantes del corregimiento de Bahía Cupica. En junio se desarrolló el proyecto “Relatos indígenas de la diversidad” en Aldana, Nariño, enfocado en formación de públicos juveniles y familiares. Durante agosto se fortalecieron cuatro proyectos adicionales en Caquetá, Cundinamarca, Amazonas y Boyacá, relacionados con formación de públicos, cine foros, exhibición de contenidos audiovisuales y mediación cultural. En septiembre se fortalecieron seis proyectos en Bolívar, Santander, Guainía y Arauca, mediante talleres pedagógicos, jornadas audiovisuales, cine foros y procesos de formación de públicos y mediación audiovisual. En octubre se desarrollaron cuatro proyectos en Vaupés, San Andrés, Antioquia y Casanare, enfocados en saberes ancestrales, formación de públicos infantiles y juveniles, exhibiciones audiovisuales y desarrollo de audiencias. Finalmente, en noviembre se fortalecieron nueve proyectos adicionales en La Guajira, Guaviare, Córdoba, Chocó, Nariño, Caldas, Putumayo, Valle del Cauca y Vichada, mediante estrategias de circulación de contenidos audiovisuales locales, talleres de cine, encuentros de saberes, ciclos audiovisuales y procesos de mediación cultural. Con corte al 31 de diciembre, el indicador alcanzó el fortalecimiento y desarrollo de 25 proyectos en diferentes regiones del país, cumpliendo la meta establecida para la vigencia.</t>
  </si>
  <si>
    <t>Durante la vigencia 2025, el indicador presentó avances sostenidos en el fortalecimiento de organizaciones y proyectos que desarrollan procesos de circulación de contenidos y mediación de públicos en cine colombiano, alcanzando un total de 27 organizaciones fortalecidas al cierre del año, proyectadas para 2025. 
Entre marzo y noviembre se fortalecieron 27 organizaciones,  mediante jornadas audiovisuales, talleres de apreciación cinematográfica, semilleros audiovisuales, encuentros de saberes, exhibiciones y actividades de mediación de públicos desarrolladas en diferentes regiones del país. Las acciones se implementaron en los departamentos de Chocó, Boyacá, Risaralda, Quindío, Cauca, Magdalena, Cesar, Antioquia, Cundinamarca, Meta, Santander, Caldas, Putumayo, Tolima, Casanare, Guainía, La Guajira, Huila, Bolívar, Atlántico, Sucre y Vichada, beneficiando a públicos infantiles, juveniles, rurales y comunitarios mediante estrategias como Ver lo Nuestro, la Temporada de Cine Colombiano, Jornadas Audiovisuales Regionales e Intercambios de Saberes. Entre las actividades realizadas se destacan jornadas audiovisuales en Aguazul (Casanare) con 1.117 asistentes, procesos de mediación en Funza (Cundinamarca) con 460 asistentes, actividades en Popayán (Cauca) con 520 asistentes y procesos de formación y circulación en Armero-Guayabal (Tolima) con 570 asistentes. Finalmente, en diciembre se fortaleció una organización adicional mediante una jornada audiovisual desarrollada en Herveo (Tolima), liderada por la Fundación Culturas Campesinas, en la que se proyectaron contenidos audiovisuales acompañados de espacios de diálogo y mediación sobre representación campesina y memoria comunitaria, alcanzando así la meta cuantitativa establecida para la vigencia.</t>
  </si>
  <si>
    <t>Durante el primer semestre de 2026 se avanzó en la implementación de acciones para el fortalecimiento de proyectos de formación de públicos, apropiación y circulación de contenidos audiovisuales y cinematográficos en diferentes regiones del país. En este marco, se realizó la identificación, selección y articulación con organizaciones culturales responsables de desarrollar las iniciativas, así como la revisión de sus propuestas y cronogramas de trabajo. Como resultado, se fortalecieron trece (13) proyectos mediante la realización de jornadas audiovisuales dirigidas a población urbana, rural, indígena, afrodescendiente, campesina, víctimas del conflicto y personas privadas de la libertad, en el marco del Plan Cultura para la Libertad y de las estrategias de formación de públicos y circulación audiovisual. Asimismo, se avanzó en la planeación de nuevas acciones mediante la identificación de organizaciones y el desarrollo de reuniones de articulación en municipios como Medellín, Ipiales, Uribia, Puerto Nariño y Pijao, con el propósito de ampliar la cobertura territorial de estas iniciativas durante el segundo semestre de 2026.</t>
  </si>
  <si>
    <t>RELATOS CONTRA EL OLVIDO, PATRIMONIO Y MEMORIA. 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</si>
  <si>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</si>
  <si>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Durante la vigencia 2023, el indicador presentó avances orientados a la formulación e implementación de la Política Pública de Patrimonio Audiovisual de los Pueblos Indígenas – PACCPI, alcanzando un avance acumulado del 20% al cierre del periodo reportado. En enero y febrero se desarrollaron espacios de concertación en el marco de la Mesa Permanente de Concertación con los Pueblos Indígenas (MPC) y su Comisión Nacional de Comunicación de los Pueblos Indígenas (CONCIP), con el propósito de avanzar en la concertación del programa PACCPI dentro del Plan Nacional de Desarrollo 2022–2026, así como en la gestión de entregables asociados al Convenio 3265 de 2022. Durante marzo se realizó la contratación de apoyo profesional para la organización y consolidación de los insumos existentes del PACCPI. En abril se concertaron partidas presupuestales para la vigencia 2024 en la MPC y se inició la sistematización de las acciones implementadas en 2022, así como el mapeo de colectivos y procesos de comunicación indígena como insumo para la formulación e implementación de la política. En mayo se participó en la Mesa técnica interinstitucional del Plan de Acción CRIHU 2023–2026 y se continuó avanzando en el mapeo de procesos y colectivos de comunicación indígena. En junio se concertaron metas e indicadores relacionados con el PACCPI en el marco del Plan de Acción CRIHU 2023–2026 y se consolidó la sistematización de las acciones desarrolladas mediante el Convenio 3265 de 2022, alcanzando el 20% de avance previsto para la vigencia. Posteriormente, en julio se adelantaron actividades complementarias relacionadas con la actualización de presentaciones PACCA y PACCPI, reuniones preparatorias con la CONCIP, participación en el Bogotá Audiovisual Market (BAM), organización de insumos para la gestión de derechos del PACCA y concertación de la ruta del PACCPI en sesión de la CONCIP, fortaleciendo el proceso de articulación y construcción de la política pública.</t>
  </si>
  <si>
    <t>Durante la vigencia 2024, el indicador presentó avances orientados a la formulación e implementación de la Política Pública de Patrimonio Audiovisual de los Pueblos Indígenas – PACCPI, alcanzando un avance acumulado del 15% al cierre del periodo reportado. En el primer trimestre se desarrollaron reuniones técnicas y administrativas con organizaciones indígenas y entidades del Gobierno nacional para avanzar en la terminación del Convenio 4453 de 2023 con la OPIAC, coordinar acciones conjuntas con la CONCIP y definir líneas de trabajo para la implementación del PACCPI. Entre abril y junio se adelantaron procesos de articulación institucional y precontractual con la Organización de Autoridades Indígenas de Colombia por la Pacha Mama – AICO, incluyendo la revisión de propuestas técnicas, elaboración de estudios previos, ajustes contractuales y concertación de recursos para la vigencia 2025 en el marco de la Mesa Permanente de Concertación (MPC). En julio se desarrolló el espacio “Tejido PACCPI con la industria audiovisual” en el Bogotá Audiovisual Market (BAM), orientado a socializar avances de la política y reflexionar sobre la devolución y circulación de archivos audiovisuales indígenas. Posteriormente, entre agosto y septiembre se perfeccionó e inició la ejecución del Convenio 3927 de 2024 con AICO, se realizaron comités operativos, revisión y aprobación de entregables para desembolsos y reuniones técnicas para avanzar en la formulación de la política pública. Durante octubre y noviembre se desarrollaron espacios de formación en patrimonio audiovisual con organizaciones indígenas, reuniones de seguimiento con la CONCIP y procesos de reprogramación y priorización de actividades frente a las dificultades administrativas del convenio. Finalmente, en diciembre se gestionó la prórroga del convenio hasta abril de 2025 y se avanzó en la construcción del documento borrador de formulación de la política pública, así como en acciones relacionadas con formación, investigación, levantamiento de información y rastreo de colecciones audiovisuales indígenas.</t>
  </si>
  <si>
    <t>Durante la vigencia 2025, el indicador presentó avances orientados a la formulación y expedición de la Política Pública de Patrimonio Audiovisual de los Pueblos Indígenas – PACCPI, alcanzando un avance acumulado del 7% al cierre del periodo reportado. Entre enero y junio, el equipo PACCPI de la CONCIP, integrado por representantes de las siete organizaciones indígenas nacionales, avanzó en la socialización y retroalimentación de la propuesta técnica de la política pública, el desarrollo de diagnósticos sobre el estado de los acervos audiovisuales, la identificación de necesidades de formación en patrimonio audiovisual y la consolidación del documento de Política Pública PACCPI, junto con el análisis del instrumento normativo para su implementación. En agosto se suscribió el Convenio 1768 con la ONIC, mediante el cual se incluyó la formulación del plan de acción de la política pública, y en septiembre la CONCIP remitió al Ministerio la primera versión consolidada del documento de política y el análisis normativo correspondiente. Posteriormente, entre octubre y noviembre, el equipo de Memoria del Ministerio realizó la revisión técnica de los documentos y remitió observaciones y recomendaciones al equipo PACCPI y a la Secretaría Técnica de la CONCIP; asimismo, en sesión de la CONCIP se ajustó la ruta de formulación e implementación concertada en 2023, redefiniendo los tiempos de las fases 2 a 4 debido a la complejidad y alcance de las actividades desarrolladas. Paralelamente, las organizaciones indígenas avanzaron en el análisis de la Resolución 3441, la construcción de conceptualizaciones propias sobre patrimonio y memoria audiovisual y la proyección del plan de acción por organización. Finalmente, en diciembre se realizó el comité interinstitucional del PACCPI, con espacios de diálogo entre entidades del Gobierno nacional, delegados indígenas y actores del sector audiovisual, así como jornadas de armonización y fortalecimiento del documento de política pública y del plan de acción, consolidando el proceso técnico y participativo para su formulación e implementación.</t>
  </si>
  <si>
    <t>Durante el primer semestre de 2026 se avanzó en la consolidación de la Política Pública de Comunicaciones de y para los Pueblos Indígenas (PACCPI) mediante procesos de revisión técnica, articulación interinstitucional y construcción participativa del documento de política y su plan de acción. En este marco, el equipo PACCPI de la CONCIP y el Equipo de Memoria de la DACMI desarrollaron de manera continua mesas de trabajo para la incorporación de observaciones, la revisión y ajuste de los documentos, la concertación de un plan de choque para acelerar su consolidación y la elaboración de la versión final de la política. Como resultado, se avanzó en la revisión técnica del documento, la consolidación del plan de acción y la preparación de los insumos necesarios para la redacción del instrumento normativo que permitirá la formalización y expedición de la Política Pública de Comunicaciones de y para los Pueblos Indígenas, mientras se inició el análisis jurídico de los documentos de soporte para acompañar este proceso.</t>
  </si>
  <si>
    <t>Despacho del Ministra(o)</t>
  </si>
  <si>
    <t>Gobernanza cultural</t>
  </si>
  <si>
    <t>Durante la vigencia 2025, el indicador presentó avances orientados a la formulación y concertación del Capítulo Indígena del Plan Nacional de Cultura (PNC), alcanzando el 100% de la meta prevista para la vigencia. En el marco de la Consulta Previa, Libre e Informada (CPLI), durante el mes de mayo las siete organizaciones indígenas nacionales realizaron la etapa de unificación del documento del capítulo de pueblos indígenas, el cual fue remitido al Ministerio de las Culturas y a sus entidades adscritas para análisis y formulación de recomendaciones técnicas. Posteriormente, entre septiembre y octubre se desarrollaron dos mesas técnicas de concertación: una sectorial, orientada a la concertación de las acciones del marco estratégico, y una intersectorial, con participación de nueve entidades del orden nacional, mediante las cuales se culminó la etapa de concertación técnica y se definieron los requerimientos para la protocolización. Finalmente, el 11 de diciembre de 2025, en el marco de la sesión 12 de la Mesa Permanente de Concertación, se protocolizó oficialmente el Capítulo de Pueblos Indígenas del Plan Nacional de Cultura.</t>
  </si>
  <si>
    <t>En el primer semestre se expidió la resolución 0349 del 2026 mediante la cual se adopta el Capítulo de Pueblos Indígenas y se integra al Plan Nacional de Cultura. De igual forma se realizó un evento de lanzamiento en el Teatro Colón con los delegados nacionales de las organizaciones indígenas del país y se dio a conocer el documento final diagramado e impreso.</t>
  </si>
  <si>
    <t>Porcentaje de avance en la formulación y concertación del Capítulo de Comunidades Negras, Raizales y Palenqueras del del PNC 2024-2038</t>
  </si>
  <si>
    <t>Durante la vigencia 2025, el indicador presentó avances orientados a la formulación y concertación del Capítulo de Comunidades Negras, Afrocolombianas, Raizales y Palenqueras del Plan Nacional de Cultura 2024–2038, alcanzando un avance acumulado del 40% al cierre del periodo reportado. Entre enero y noviembre se adelantaron acciones relacionadas principalmente con el Hito No. 01 correspondiente a la concertación de la ruta metodológica de la Consulta Previa, Libre e Informada (CPLI), logrando en abril de 2025 la concertación de dicha ruta en el marco de la Comisión IV del Espacio Nacional de Consulta Previa. Posteriormente, en mayo se radicó la solicitud de vigencias futuras para viabilizar el proceso contractual requerido para la implementación de la consulta, autorización que fue otorgada en octubre por el Ministerio de Hacienda y Crédito Público. A partir de esta aprobación se suscribió el Contrato No. 1923-2025 con el Consejo Comunitario La Primavera del Quindío, permitiendo la conformación del equipo de apoyo técnico para el desarrollo de la CPLI. Finalmente, durante diciembre se avanzó en el cumplimiento del Hito No. 02 relacionado con el alistamiento territorial y la capacitación del Espacio Nacional de Consulta Previa, mediante la realización de una mesa técnica de alistamiento metodológico y ajuste de instrumentos, orientados a la concertación de las herramientas que guiarán el desarrollo de las 34 asambleas departamentales previstas en el proceso de consulta previa.</t>
  </si>
  <si>
    <t>Durante el primer semestre se realizó el acompañamiento técnico, administrativo y contractual al desarrollo de la Consulta Previa, Libre e Informada para la construcción del Capítulo de Comunidades Negras, Afrocolombianas, Raizales y Palenqueras del Plan Nacional de Cultura 2024-2038. En este marco, se participó en las actividades de alistamiento y definición metodológica con la Comisión IV del Espacio Nacional de Consulta Previa (ENCP), así como en el despliegue territorial desarrollado entre el 31 de marzo y el 8 de mayo de 2026, correspondiente a 34 asambleas territoriales. El Ministerio acompañó 25 de estos encuentros, alcanzando un cubrimiento del 73,5 %.
Posteriormente, se efectuó el seguimiento y revisión de los productos derivados de los encuentros territoriales, particularmente del documento propuesta de Capítulo, frente al cual se formularon observaciones y recomendaciones de ajuste para garantizar el cumplimiento de los requerimientos técnicos y contractuales. Asimismo, se adelantaron acciones de articulación y alistamiento con las diferentes áreas del Ministerio, con el propósito de analizar la propuesta y construir una contrapropuesta institucional que permitiera avanzar hacia las etapas de concertación y preacuerdos.
Finalmente, se participó en la sesión de la Comisión IV del ENCP realizada del 27 de julio al 1 de agosto de 2026, orientada a la concertación técnica y definición de preacuerdos. Durante este espacio se revisaron las propuestas de las partes y se adelantó el análisis técnico y jurídico correspondiente. No obstante, no fue posible alcanzar acuerdos, por lo que se definió como ruta de continuidad la revisión integral de la propuesta presentada, la elaboración de una contrapropuesta institucional y la articulación con las áreas misionales y entidades competentes para avanzar posteriormente en una nueva etapa de concertación; con este avancé se alcanza un 80% de cumplimiento de la meta para el cuatrienio.</t>
  </si>
  <si>
    <t>Porcentaje de avance en la formulación, concertación e implementación del Capítulo Rrom del PNC</t>
  </si>
  <si>
    <t>Durante la vigencia 2023, el indicador presentó avances orientados a la formulación, concertación e implementación del Capítulo del Pueblo Rrom del Plan Nacional de Cultura – PEI, alcanzando un avance acumulado del 40% al cierre del periodo reportado. En enero se concertó el acuerdo “Formular, concertar e implementar el Capítulo Rrom del Plan Decenal de Cultura 2022–2032, Cultura para la protección de la diversidad de la vida y del territorio”, en el marco de la consulta previa del Plan Nacional de Desarrollo 2022–2026 con la Comisión Nacional de Diálogo con el Pueblo Rrom. Posteriormente, en febrero se concertaron indicadores y metas para el seguimiento del acuerdo, definiéndose además que en la primera sesión de la Comisión Nacional de Diálogo se establecería el presupuesto requerido para su implementación. Entre marzo y abril se construyó y socializó una propuesta de hoja de ruta para la formulación y concertación del capítulo, articulando acciones con la Dirección de Asuntos Indígenas, Rrom y Minorías del Ministerio del Interior para su presentación ante la plenaria de la Comisión Nacional de Diálogo. En mayo se concertó el presupuesto para el desarrollo del proceso y se presentó formalmente la propuesta de hoja de ruta con la Comisión Nacional de Diálogo Rrom. Durante junio se inició el proceso administrativo de articulación con la Dirección de Poblaciones para la ejecución del acuerdo mediante convenio, mientras que en julio la Comisión Nacional de Diálogo del Pueblo Rrom radicó la contrapropuesta de hoja de ruta y desglose presupuestal para la formulación y concertación del capítulo. Finalmente, en agosto se construyeron los términos de referencia del convenio para avanzar en la formulación y concertación del Capítulo del Pueblo Rrom del Plan Nacional de Cultura.</t>
  </si>
  <si>
    <t>Durante la vigencia 2024 se avanzó en la formulación, concertación e implementación del Capítulo Rrom del Plan Nacional de Cultura, alcanzando un avance del 40 %. Las acciones estuvieron orientadas a culminar el proceso de consulta previa y consolidar los insumos necesarios para la construcción del capítulo en articulación con la Kumpania de Envigado y las instancias representativas del pueblo Rrom.
Durante los primeros meses de la vigencia se adelantó la gestión para la liquidación del convenio suscrito en 2023 con la Kumpania de Envigado, incluyendo la revisión de informes, productos, entregables y soportes financieros derivados del despliegue territorial de la consulta previa realizada durante la vigencia anterior. Asimismo, se conformó el equipo técnico del Ministerio encargado de acompañar las acciones previstas para 2024.
Posteriormente, se avanzó en la sistematización de los encuentros desarrollados en 2023, la concertación de estudios previos, la estructuración administrativa y presupuestal de las nuevas acciones y la gestión del Certificado de Disponibilidad Presupuestal para la suscripción del nuevo convenio. De igual manera, se realizaron mesas técnicas con la Comisión Nacional de Diálogo y con la Kumpania de Envigado para la revisión de propuestas, ajustes presupuestales y definición de las fases finales de la consulta previa.
Como resultado de este proceso, se logró la suscripción del convenio con la Kumpania de Envigado para implementar las fases finales de la ruta metodológica concertada y se avanzó en la estructuración de la propuesta de documento final del Capítulo del Pueblo Rrom del Plan Nacional de Cultura, contribuyendo al cumplimiento de la meta establecida para la vigencia 2024.</t>
  </si>
  <si>
    <t>Durante la vigencia 2025, el indicador presentó avances orientados a la formulación, concertación e implementación del Capítulo Rrom del Plan Nacional de Cultura – PNC 2024–2038, alcanzando la meta prevista del 10%. En el marco de este proceso, se adelantaron acciones de articulación con la Mesa Nacional de Diálogo del Pueblo Rrom y las diferentes Kumpañy y organizaciones representativas, consolidando los contenidos y lineamientos del capítulo. Como resultado, se realizó el lanzamiento oficial del Capítulo Rrom del PNC 2024–2038 el 16 de diciembre de 2025 en el Centro Nacional de las Artes – CNA, con la participación de más de 200 asistentes, entre delegados de la Mesa Nacional de Diálogo, mujeres, niños, niñas, representantes de las 11 Kumpañy y 2 organizaciones, así como actores institucionales y culturales. Adicionalmente, se expidió la Resolución 0712 de 2025, mediante la cual se modifica la Resolución 224 de 2022 y se adopta formalmente el Capítulo del Pueblo Rrom dentro del Plan Nacional de Cultura 2024–2038, incorporando nuevos artículos y disposiciones para su implementación y seguimiento.</t>
  </si>
  <si>
    <t>Durante el primer semestre de 2026 se avanzó en las acciones preparatorias para la implementación del Capítulo del Pueblo Rrom del Plan Nacional de Cultura mediante procesos de ajuste editorial, articulación institucional y concertación con las organizaciones representativas del pueblo Rrom. En este marco, se realizaron la diagramación y curaduría de imágenes del documento, así como los ajustes necesarios para su impresión. Asimismo, se desarrollaron espacios de diálogo con las Kumpañy y organizaciones del Pueblo Rrom en el marco de la Comisión Nacional de Diálogo, donde se presentó el avance de la implementación del acuerdo, se validó la ruta de trabajo y se definió la Kumpañy del Tolima como organización encargada de su implementación. Finalmente, se avanzó en la estructuración de los estudios previos para la suscripción del convenio correspondiente, una vez recibida la delegación oficial, con el fin de dar continuidad a la ejecución de las acciones previstas.</t>
  </si>
  <si>
    <t>Desarrollos normativos y políticos para la dignificación de la actividad cultural</t>
  </si>
  <si>
    <t>Proceso de Revisión del Plan Nacional de Cultura 2022-2032 "Cultura para la protección de la diversidad de la vida y el territorio"</t>
  </si>
  <si>
    <t>Documento “Plan Nacional de Cultura 2024-2038” ajustado.</t>
  </si>
  <si>
    <t xml:space="preserve"> Durante la vigencia 2024, el Ministerio de las Culturas, las Artes y los Saberes adoptó el Plan Nacional de Cultura 2024–2038 “Cultura para el cuidado de la diversidad de la vida, el territorio y la paz”, mediante la Resolución 0224 de 2022, modificada por la Resolución modificada 0118 de 2024. Este documento técnico establece la hoja de ruta estratégica del sector cultural, fortalece la garantía de los derechos culturales, promueve la articulación entre comunidades, organizaciones culturales y entidades gubernamentales y posiciona la cultura como eje para el cuidado de la diversidad, el territorio y la paz.</t>
  </si>
  <si>
    <t>Implementación del Plan Nacional de Cultura</t>
  </si>
  <si>
    <t>Porcentaje de avance en la fase de Implementación y seguimiento del Plan Nacional de Cultura 2024-2038</t>
  </si>
  <si>
    <t>Durante la vigencia 2024, el indicador presentó avances orientados al desarrollo de la estrategia de apropiación del Plan Nacional de Cultura 2024–2038, alcanzando la meta prevista del 2%. Durante el periodo se adelantaron gestiones administrativas y técnicas para la apropiación de recursos, la estructuración de estudios previos y de sector para la suscripción de un convenio interadministrativo con el Fondo Mixto de Nariño, así como la contratación de gestores para los componentes subsectorial, institucional, intersectorial y territorial. Asimismo, se avanzó en la contratación del equipo técnico encargado de la investigación sobre indicadores bioculturales y en la construcción de planes de trabajo por componentes. En el componente intersectorial se realizó la revisión de fuentes secundarias y el desarrollo de siete talleres territoriales priorizados para la investigación de indicadores bioculturales, cumpliendo el total de espacios proyectados. Adicionalmente, el Plan Nacional de Cultura y el componente biocultural participaron en la agenda de la COP16, tanto en la zona verde, mediante el panel “Cultura para el cuidado de la diversidad de la vida, el territorio y la paz”, como en la zona azul, en escenarios relacionados con la negociación del artículo 8j del Convenio sobre la Diversidad Biológica, fortaleciendo la articulación e incidencia del enfoque biocultural en herramientas de planeación nacional e internacional.</t>
  </si>
  <si>
    <t>Durante el primer semestre de 2026 se avanzó en la implementación y seguimiento del Plan Nacional de Cultura 2024–2038 mediante acciones de planeación, articulación institucional y consolidación de instrumentos técnicos para su ejecución. En este marco, se realizaron ajustes al documento técnico que soporta los lineamientos de la estrategia de implementación y seguimiento del Plan, que contiene a su vez las baterías de indicadores para el monitoreo de este instrumento de política. Adicionalmente, como parte de la implementación del PNC se elaboró la primera versión del informe cuatrienal de implementación, a partir de la recopilación, sistematización y análisis de la información suministrada por las diferentes dependencias del Ministerio. De igual manera, se fortaleció la incorporación del enfoque biocultural mediante el ajuste de indicadores, el diseño de herramientas metodológicas, la realización de mesas de articulación con las áreas misionales del Ministerio y la consolidación de insumos para orientar el seguimiento al Plan Nacional de Cultura y la formulación de recomendaciones para las siguientes etapas de implementación.</t>
  </si>
  <si>
    <t>Dirección de Fomento Regional</t>
  </si>
  <si>
    <t>Fortalecimiento de la gobernanza cultural en los territorios hacia una cultura de paz en el marco del Sistema Nacional de Cultura.</t>
  </si>
  <si>
    <t>Avance en la conformación y fortalecimiento de la Red Nacional Cultural Comunitaria para la participación e incidencia en la toma de decisiones del Sistema Nacional de Cultura (SNC).</t>
  </si>
  <si>
    <t>Durante la vigencia 2023, el indicador presentó avances orientados a la conformación de la Red Comunitaria Cultural para fortalecer la participación de organizaciones sociales y/o comunitarias con enfoques de género, étnico-racial y paz, contribuyendo a la toma de decisiones colaborativas y a la incidencia en políticas públicas en el marco del Sistema Nacional de Cultura. Durante el primer semestre se adelantaron actividades de planeación de la estrategia territorial, incluyendo la elaboración de estudios previos, documentos contractuales y procesos de caracterización de organizaciones mediante herramientas virtuales, logrando recopilar información de 159 organizaciones comunitarias y populares del territorio nacional. Asimismo, en junio inició el convenio de asociación entre el Ministerio de Cultura y la Corporación Social Incluyamos, permitiendo la implementación de la Estrategia Territorial Gobernanza Cultural para la Paz y el desarrollo de jornadas piloto y actividades de articulación en departamentos como Huila, Atlántico, Cauca, Quindío, Putumayo, Amazonas y La Guajira. Entre junio y septiembre se realizaron procesos de asesoría y caracterización a organizaciones comunitarias y populares, avanzando progresivamente en la identificación de aquellas que conformarían la estructura organizativa de la Red Comunitaria Cultural, alcanzando un total acumulado de 28 organizaciones identificadas al cierre de la vigencia y cumpliendo la meta prevista del 28%.</t>
  </si>
  <si>
    <t>Durante la vigencia 2024, la Dirección de Fomento Regional avanzó en la conformación de la Red Comunitaria Cultural mediante la implementación de la Estrategia Territorial de Gobernanza Cultural para la Paz y el convenio interadministrativo No. 1049 con el Fondo Mixto de Boyacá. Entre mayo y noviembre se desarrollaron procesos de asesoría, caracterización y fortalecimiento de organizaciones comunitarias y populares culturales en distintos territorios del país, promoviendo su participación en espacios de gobernanza cultural, toma de decisiones colaborativas e incidencia en políticas públicas con enfoque de género, étnico-racial y de paz. Como resultado, se logró vincular progresivamente organizaciones interesadas en integrar la red, pasando de 13 organizaciones identificadas en mayo a un total acumulado de 75 organizaciones comunitarias y populares culturales al cierre de noviembre de 2024. Durante diciembre continuaron las acciones de fortalecimiento territorial y articulación comunitaria, consolidando la estructura organizativa de la Red Comunitaria Cultural a nivel nacional.</t>
  </si>
  <si>
    <t>Durante la vigencia 2025, la Dirección de Fomento Regional avanzó en la conformación de la Red Nacional Cultural Comunitaria mediante la implementación de la Estrategia Territorial de Gobernanza Cultural para la Paz y el componente Trenzando Territorio, en el marco del Convenio Interadministrativo No. 1027 de 2025 suscrito con el Fondo Mixto del Valle. Entre mayo y noviembre se desarrollaron procesos de caracterización y asesoría a sesenta y nueve (69) organizaciones comunitarias y populares culturales, las cuales manifestaron su interés en participar en una red de gobernanza cultural orientada a fortalecer la toma de decisiones colaborativas y la incidencia en políticas públicas. Durante el mes de diciembre se vincularon seis (6) organizaciones adicionales, alcanzando un total acumulado de setenta y cinco (75) organizaciones participantes al cierre de la vigencia, lo que permitió cumplir la meta establecida y alcanzar un avance acumulado del 25% en la conformación de la Red Nacional Cultural Comunitaria.</t>
  </si>
  <si>
    <t>Durante el primer semestre de 2026, la dirección de Fomento Regional, en el marco del Convenio Interadministrativo No. 1027 de 2025 suscrito con el Fondo Mixto del Valle, desarrolló acciones de planeación para la implementación de la Estrategia Territorial de Gobernanza Cultural para la Paz, en lo correspondiente al componente de Trenzando Territorio, proceso en el cual se elaboraron los documentos de priorización municipal, de distribución territorial, de actualización de protocolos de asistencia técnica territorial, protocolo de comunicaciones interna de la estrategia territorial, formato de notificación a las entidades territoriales priorizada y documento de actualización de la guía de diligenciamiento del Sistema de Información de Fomento SIFO. Estos documentos contemplan la implementación del componente "Trenzando Territorio", programa que se implementa a través de la estrategia territorial y tiene como objetivo promover y fortalecer la participación de las organizaciones comunitarias y/o populares en la conformación de la Red Nacional Cultural Comunitaria. Por otra parte, se dio inició la implementación de Estrategia Territorial de Gobernanza Cultural para la Paz y el componente Trenzando Territorio.</t>
  </si>
  <si>
    <t xml:space="preserve">Número de organizaciones comunitarias y/o populares caracterizadas y que participan en la Red Nacional Cultural Comunitaria para la toma de decisión colaborativa y la incidencia en Políticas Públicas.  </t>
  </si>
  <si>
    <t>Durante la vigencia 2023, la Dirección de Fomento Regional avanzó en la caracterización y asesoría de organizaciones comunitarias y populares culturales en el marco de la Estrategia Territorial de Gobernanza Cultural para la Paz, orientada al fortalecimiento de la participación comunitaria, la toma de decisiones colaborativas y la incidencia en políticas públicas a través de los componentes del Sistema Nacional de Cultura. Durante el primer semestre se adelantaron actividades de planeación, construcción de instrumentos de caracterización y procesos contractuales para la implementación de la estrategia, incluyendo la suscripción del convenio de asociación con la Corporación Social Incluyamos. Asimismo, se desarrolló un ejercicio inicial de identificación y caracterización mediante formulario virtual, que permitió recopilar información de 159 organizaciones culturales y populares del territorio nacional. A partir de junio se iniciaron jornadas territoriales de asesoría y caracterización en departamentos como Huila, Atlántico, Cauca, Quindío, Putumayo, Amazonas y La Guajira, ampliando progresivamente el número de organizaciones acompañadas durante el segundo semestre. Como resultado, al cierre de noviembre de 2023 se alcanzó la caracterización y asesoría de setenta y nueve (79) organizaciones comunitarias y populares culturales, cumpliendo la meta establecida para la vigencia.</t>
  </si>
  <si>
    <t>Durante la vigencia 2024, la Dirección de Fomento Regional avanzó en la caracterización y asesoría de organizaciones comunitarias y populares culturales en el marco de la Estrategia Territorial de Gobernanza Cultural para la Paz, orientada a fortalecer la participación comunitaria y la creación de una red de gobernanza cultural para la toma de decisiones colaborativas y la incidencia en políticas públicas. Durante el primer trimestre se adelantaron acciones preparatorias para la implementación de la estrategia, incluyendo la suscripción del Convenio Interadministrativo No. 1049 de 2024 con el Fondo Mixto de Boyacá y la realización del Encuentro de Asesores Territoriales, en el que se definieron lineamientos para el desarrollo del componente comunitario. A partir de mayo se inició la implementación territorial de la estrategia, desarrollando procesos de caracterización y asesoría progresiva a organizaciones comunitarias y populares culturales en diferentes territorios del país. Como resultado, al cierre de octubre de 2024 se alcanzó la caracterización y asesoría de ochenta y dos (82) organizaciones comunitarias y populares culturales vinculadas a la estructura organizativa de la Red Comunitaria Cultural Nacional, cumpliendo la meta establecida para la vigencia. Durante noviembre y diciembre continuaron las acciones de fortalecimiento y articulación comunitaria en el marco de la estrategia territorial.</t>
  </si>
  <si>
    <t>Durante la vigencia 2025, la Dirección de Fomento Regional avanzó en el fortalecimiento de la participación de organizaciones comunitarias y populares culturales en las redes regionales y en la Red Nacional Cultural Comunitaria, mediante la implementación de la Estrategia Territorial de Gobernanza Cultural para la Paz y el componente Trenzando Territorio. Durante el primer semestre se brindó asesoría a diecinueve (19) organizaciones comunitarias y populares culturales para su vinculación y participación activa en las redes regionales, alcanzando un avance inicial del 25,3%. Posteriormente, entre julio y noviembre se desarrollaron nuevos procesos de acompañamiento y fortalecimiento territorial que permitieron asesorar a cincuenta (50) organizaciones adicionales, consolidando un acumulado de sesenta y nueve (69) organizaciones vinculadas a las redes regionales y a la red nacional cultural. Finalmente, en diciembre se asesoraron seis (6) organizaciones más, alcanzando un total acumulado de setenta y cinco (75) organizaciones comunitarias y populares culturales con participación activa en las redes regionales y en la Red Nacional Cultural Comunitaria, cumpliendo la meta establecida para la vigencia.</t>
  </si>
  <si>
    <t xml:space="preserve">Durante el primer semestre de 2026, la dirección de Fomento Regional, en el marco del Convenio Interadministrativo No. 1027 de 2025 suscrito con el Fondo Mixto del Valle, desarrolló acciones de planeación para la implementación de la Estrategia Territorial de Gobernanza Cultural para la Paz, en lo correspondiente al componente de Trenzando Territorio, proceso en el cual se elaboraron los documentos de priorización municipal, de distribución territorial, de actualización de protocolos de asistencia técnica territorial, protocolo de comunicaciones interna de la estrategia territorial, formato de notificación a las entidades territoriales priorizada y documento de actualización de la guía de diligenciamiento del Sistema de Información de Fomento SIFO. Estos documentos contemplan la implementación del componente Trenzando Territorio, programa que  se implementa a través de la estrategia territorial y tiene como objetivo promover y fortalecer la participación de las organizaciones comunitarias y/o populares en las redes regionales y en la conformación de la Red Nacional Cultural Comunitaria. Finalmente, se proyecta la implementación de la estrategia territorial en el mes de marzo, permitiendo avanzar en la participación de las organizaciones en las redes regionales y la Red Nacional Cultural Comunitaria. De igual forma, dio inició la implementación de Estrategia Territorial de Gobernanza Cultural para la Paz y el componente Trenzando Territorio. </t>
  </si>
  <si>
    <t xml:space="preserve">Número de entidades territoriales PDET, AMUNAFRO, en condiciones de vulneración de derechos y demás entidades priorizadas, asesoradas y acompañadas para el fortalecimiento del Sistema Nacional de Cultura en los territorios. </t>
  </si>
  <si>
    <t>Durante la vigencia 2023, el indicador presentó avances en el fortalecimiento de los procesos de desarrollo institucional del Sistema Nacional de Cultura en las entidades territoriales, mediante la implementación de la Estrategia Territorial de Gobernanza Cultural para la Paz y las jornadas departamentales de asesoría técnica. En el primer semestre se adelantaron actividades de planeación de la estrategia territorial, contratación del equipo de asesores departamentales, priorización territorial, revisión de componentes del Sistema de Información de Fomento Regional (SIFO) y estructuración del proceso contractual para la suscripción del convenio de asociación con la Corporación Social Incluyamos. A partir de junio, con el inicio del convenio, se desarrollaron jornadas departamentales y procesos de acompañamiento técnico en departamentos como Huila, Atlántico, Putumayo, Quindío, Amazonas, La Guajira y Cauca, permitiendo ampliar progresivamente la cobertura de asesorías a municipios focalizados y no focalizados. Entre julio y diciembre se consolidó la implementación de la estrategia territorial, alcanzando un acumulado de 856 instancias asesoradas del Sistema Nacional de Cultura en los territorios.</t>
  </si>
  <si>
    <t>Durante la vigencia 2024, el indicador presentó avances en el fortalecimiento de los procesos de desarrollo institucional del Sistema Nacional de Cultura en las entidades territoriales, a través de la implementación de la Estrategia Territorial de Gobernanza Cultural para la Paz. En el primer semestre se suscribió el Convenio Interadministrativo No. 1049 con el Fondo Mixto de Boyacá, con el fin de desarrollar jornadas de asesoría y acompañamiento técnico a municipios no focalizados. A partir de mayo se inició la ejecución de la estrategia territorial, permitiendo ampliar progresivamente la cobertura de asesorías técnicas en distintos territorios del país. Entre junio y diciembre se realizaron procesos de acompañamiento a instancias municipales para el fortalecimiento institucional y la articulación de los componentes del Sistema Nacional de Cultura.</t>
  </si>
  <si>
    <t>Durante la vigencia 2025, el indicador presentó avances significativos en el fortalecimiento del Sistema Nacional de Cultura mediante la implementación de la Estrategia Territorial de Gobernanza Cultural para la Paz. En el primer trimestre, en el marco de la adición del Convenio 1049 de 2024, se brindó asesoría y asistencia técnica a 26 entidades territoriales y Áreas No Municipalizadas (ARNM). Posteriormente, en abril se suscribió el Convenio Interadministrativo No. 1027 de 2025 con el Fondo Mixto de Cultura del Valle, lo que permitió ampliar la cobertura de la estrategia territorial y fortalecer los procesos de acompañamiento técnico en distintos territorios del país. Entre el segundo y tercer trimestre se desarrollaron asesorías y asistencias técnicas a entidades territoriales y ARNM priorizadas, alcanzando un acumulado de 397 entidades asesoradas al corte de septiembre. Durante octubre y noviembre, pese a las restricciones fiscales, se continuó con el acompañamiento territorial logrando un acumulado de 720 entidades asesoradas. Finalmente, en diciembre se brindó asistencia técnica a cinco entidades adicionales, alcanzando un total de 725 entidades territoriales asesoradas y acompañadas en 32 departamentos del país, con un cumplimiento de la meta del 99,8% para la vigencia reportada.</t>
  </si>
  <si>
    <t xml:space="preserve">Durante el primer semestre de 2026, la Dirección de Fomento Regional, en el marco del Convenio Interadministrativo No. 1027 de 2025 suscrito con el Fondo Mixto del Valle, desarrolló acciones de planeación para la implementación de la Estrategia Territorial de Gobernanza Cultural para la Paz, elaborando los documentos de priorización municipal, de distribución territorial, de actualización de protocolos de asistencia técnica territorial, protocolo de comunicaciones interna de la estrategia territorial, formato de notificación a las entidades territoriales priorizada y documento de actualización de la guía de diligenciamiento del Sistema de Información de Fomento SIFO. Finalmente, se dio inició la implementación de Estrategia Territorial de Gobernanza Cultural para la Paz, de acuerdo con la priorización municipal. </t>
  </si>
  <si>
    <t>Participación ciudadana en la cultura: activa, democrática y diversa</t>
  </si>
  <si>
    <t>Fortalecimiento del programa de Beneficios Económicos Periódicos-BEPS- Cultura desde la política de justicia social y seguridad humana para el sector cultura.</t>
  </si>
  <si>
    <t>Número de creadores y gestores culturales beneficiados en el marco del Programa BEPS Cultura.</t>
  </si>
  <si>
    <t>Durante la vigencia 2023, el indicador presentó avances en la implementación del Programa de Beneficios Económicos Periódicos – BEPS Cultura, mediante acciones de identificación, registro, validación y viabilización de gestores y creadores culturales en articulación con las entidades territoriales y Colpensiones. Durante el primer semestre, la Dirección de Fomento Regional adelantó procesos de consolidación de información, cálculo actuarial, apertura de periodos de identificación y registro en el Sistema de Información de Fomento Regional (SIFO), así como etapas de validación y subsanación de información para garantizar la viabilidad de los beneficiarios. En el segundo semestre se realizaron procesos de priorización, ajustes de cálculos, apertura de la plataforma SIFO/IGC para nuevos registros, consolidación de bases de datos y emisión de comunicaciones y circulares dirigidas a las entidades territoriales para orientar los procesos de subsanación, viabilización y giro de recursos. Como resultado de estas acciones, al cierre de la vigencia se beneficiaron 2.339 gestores y creadores culturales a nivel nacional, alcanzando el cumplimiento de la meta establecida.</t>
  </si>
  <si>
    <t>Durante la vigencia 2024, el indicador presentó avances en la implementación del Programa de Beneficios Económicos Periódicos – BEPS Cultura, mediante acciones de registro, validación, subsanación y viabilización de gestores y creadores culturales en articulación con las entidades territoriales y Colpensiones. Durante el primer semestre se remitieron cartas de priorización, comunicaciones para la certificación de disponibilidad presupuestal y orientaciones para la inscripción de municipios como terceros aportantes, así como la habilitación de la plataforma para el registro de creadores y gestores culturales. Asimismo, se adelantaron procesos de consolidación de bases de datos, validación de subsanaciones, actualización de viabilidades y asignación de cálculo actuarial para los beneficiarios. En el segundo semestre se continuó con la actualización de cartas de priorización, la gestión de solicitudes de recalculo y la consolidación de información remitida por Colpensiones y las entidades territoriales. Como resultado de estas acciones, al cierre de la vigencia se beneficiaron 1.637 gestores y creadores culturales de diferentes municipios del país, alcanzando el cumplimiento de la meta establecida.</t>
  </si>
  <si>
    <t>Durante la vigencia 2025, el indicador presentó avances en la implementación del Programa BEPS – Cultura para creadores y gestores culturales, mediante acciones de apertura de convocatorias, acompañamiento técnico a entidades territoriales y procesos de subsanación y transferencia de recursos a Colpensiones. Durante el primer semestre se desarrollaron actividades de comunicación para la apertura del periodo de registro de creadores y gestores culturales, permitiendo beneficiar a 335 personas, de las cuales 294 correspondieron a la modalidad de anualidad vitalicia y 41 a motivación al ahorro. Entre julio y noviembre se realizó la apertura de la plataforma para el segundo semestre y se acompañó a las entidades territoriales en el registro y gestión de beneficiarios, logrando beneficiar a 774 creadores y gestores culturales adicionales. Finalmente, en diciembre se fortalecieron los procesos de subsanación y transferencia de recursos, permitiendo beneficiar a 777 personas más. Como resultado, al cierre de la vigencia se alcanzó un acumulado de 1.886 creadores y gestores culturales beneficiados en el marco del programa BEPS – Cultura, cumpliendo la meta establecida para la vigencia.</t>
  </si>
  <si>
    <t>Durante el primer semestre de 2026, la Dirección de Fomento Regional adelantó acciones para la implementación y seguimiento del programa de Beneficios Económicos Periódicos (BEPS) Cultura, entre las que se destacan la elaboración y remisión de cartas de priorización a 1.062 municipios con gestores y creadores culturales viables, la habilitación de la plataforma SIFO-BEPS para el registro, actualización y subsanación de información, y la realización de jornadas de socialización virtual dirigidas a los responsables del programa en las entidades territoriales. Asimismo, se consolidaron y actualizaron las bases de datos de creadores y gestores culturales y se remitió a Colpensiones la información correspondiente para los procesos de viabilidad. En el marco de la implementación del programa, durante el periodo se registraron transferencias de recursos por parte de las entidades territoriales a Colpensiones para beneficiar a 179 creadores y gestores culturales, correspondientes a 12 beneficiarios reportados en abril, 85 en mayo y 82 en junio, teniendo en cuenta que los reportes de beneficiarios dependen de la información remitida por Colpensiones y presentan cortes de información diferentes. Finalmente, se adelantaron acciones de articulación con Colpensiones y la Auditoría General de la República para fortalecer el seguimiento a los recursos provenientes del 10 % de la estampilla procultura y el proceso de implementación y giro de recursos, y se dio cierre a la etapa de subsanación correspondiente al primer proceso de viabilidad del semestre, con miras al proceso de viabilidad del segundo semestre de 2026.</t>
  </si>
  <si>
    <t>Otorgarle a la política de paz una dimensión artística y cultural</t>
  </si>
  <si>
    <t>2. Cultura, Artes y los saberes</t>
  </si>
  <si>
    <t>Formación para la gobernanza cultural y construcción de paz</t>
  </si>
  <si>
    <t>Número de personas formadas en gobernanza y gestión cultural para la construcción de paz.</t>
  </si>
  <si>
    <t>Durante la vigencia 2023, el indicador presentó avances en la estructuración e implementación del proceso de formación en gobernanza y gestión cultural orientado al fortalecimiento de capacidades para la gobernanza cultural y la construcción de paz. Durante el primer semestre se adelantaron actividades de revisión y ajuste de los módulos y contenidos del diplomado, así como la planeación técnica y contractual del proyecto de formación. Entre abril y julio se desarrolló el proceso contractual de régimen especial, incluyendo invitación a universidades, elaboración de estudios previos, matriz de riesgos, aprobación ante el Comité de Contratación y trámite ante el Grupo de Contratos y Convenios del Ministerio de Cultura. En agosto se suscribió el Convenio Interadministrativo No. 4136 de 2023 entre el Ministerio de Cultura y la Universidad Pedagógica Nacional, dando inicio a la ejecución del “Diplomado de Gobernanza y Gestión Cultural”. Durante septiembre y octubre se definieron los cronogramas de trabajo, criterios de selección e inscripción de participantes, y se dio apertura e inicio al proceso formativo. Posteriormente, entre noviembre y diciembre se desarrollaron los módulos de formación programados en el marco del diplomado. Como resultado, al cierre de la vigencia se beneficiaron un total de 599 creadores y gestores culturales mediante un proceso de formación semipresencial desarrollado en 21 sedes a nivel nacional, dando cumplimiento a la meta establecida para la vigencia.</t>
  </si>
  <si>
    <t>Durante la vigencia 2024, el indicador presentó avances en la planeación, estructuración e implementación del proceso de formación en programas de gestión para la gobernanza cultural y la construcción de paz, liderado por la Dirección de Fomento Regional. Durante el primer semestre se adelantaron acciones de planeación presupuestal y técnica para el desarrollo del proyecto de formación, incluyendo la apropiación de recursos, definición de sedes, elaboración de documentos académicos y metodológicos, así como el ajuste de estudios previos y matrices de riesgo para la suscripción del convenio interadministrativo. Asimismo, se desarrollaron acciones de articulación con la Estrategia de Cultura de Paz y con la Universidad del Valle para la construcción de contenidos, fichas técnicas y módulos académicos del Diplomado de Gobernanza y Gestión Cultural. En agosto se suscribió el Convenio Interadministrativo No. 3899 con la Universidad del Valle, dando inicio al proceso de inscripción, en el cual se registraron aproximadamente 3.600 personas y se seleccionaron cerca de 1.200 participantes para 21 sedes semipresenciales y una sede virtual nacional. Entre septiembre y noviembre se desarrollaron los módulos académicos del diplomado; no obstante, durante octubre se presentaron retrasos asociados a la disponibilidad de PAC para efectuar desembolsos a la universidad, situación que requirió ajustes en el cronograma de ejecución. Finalmente, en diciembre se realizó el cierre y clausura del proceso formativo, culminando el desarrollo de las 21 aulas semipresenciales y la sede virtual nacional, así como la caracterización de prácticas y organizaciones culturales de los territorios priorizados. Como resultado, al cierre de la vigencia se certificaron un total de 977 creadores y gestores culturales que culminaron satisfactoriamente el Diplomado de Gobernanza y Gestión Cultural, dando cumplimiento a la meta establecida para la vigencia.</t>
  </si>
  <si>
    <t>Durante la vigencia 2025, el indicador presentó avances en el desarrollo de procesos de formación orientados al fortalecimiento de capacidades en gobernanza y gestión cultural para la paz, dirigidos a actores culturales y comunitarios de diferentes territorios del país. Estas acciones estuvieron encaminadas a promover herramientas de gestión cultural, participación, articulación territorial y construcción de paz en el marco de las estrategias lideradas por la Dirección de Fomento Regional. Como resultado de las actividades desarrolladas durante la vigencia, se reportó un total de 851 personas formadas en gobernanza y gestión cultural para la paz, dando cumplimiento a la meta establecida para la vigencia.</t>
  </si>
  <si>
    <t>Durante el primer semestre de 2026, la Dirección de Fomento Regional avanzó en la implementación de las Escuelas Populares Sociopolíticas Trenzando Territorios, en el marco del Convenio de Asociación Directo No. 0894 de 2026 suscrito con la Universidad de San Buenaventura – seccional Cali. Durante el periodo se adelantaron acciones de planeación, gestión administrativa, presupuestal, operativa y pedagógica, así como la convocatoria, selección e inscripción de participantes en 15 nodos presenciales y un aula virtual nacional, dando inicio al proceso formativo el 14 de marzo. En el desarrollo académico se avanzó hasta el módulo 4, mediante diálogos de saberes e intercambios de experiencias, con seguimiento a la permanencia y estrategias de nivelación y mitigación de la deserción. En mayo, el proceso formativo-organizativo alcanzó un avance acumulado del 60%, con participación de 375 escuelantes en los diálogos de saberes y 384 en los intercambios de experiencias. Asimismo, se fortaleció la conformación de los equipos territoriales y pedagógicos, alcanzando la vinculación del 93% del equipo territorial permanente. De manera complementaria, se avanzó en la sistematización de experiencias mediante revisión documental, entrevistas, trabajo de campo, procesamiento y análisis de información, y elaboración de las primeras versiones de los capítulos del documento de memorias. En el componente de profesionalización, se adelantó el proceso de selección de 26 participantes para la Licenciatura en Ciencias Sociales y se avanzó en las etapas de reconocimiento de saberes, matrícula e inducción. Finalmente, durante junio se realizó seguimiento al cumplimiento académico y se proyectó la culminación del módulo 5 y el proceso de graduación de los estudiantes.</t>
  </si>
  <si>
    <t>1. CULTURA DE PAZ</t>
  </si>
  <si>
    <t>Articulación de la institucionalidad y la comunidad para la gobernanza cultural en el territorio nacional hacia la construcción de una cultura de paz.</t>
  </si>
  <si>
    <t>Número de encuentros de articulación realizados entre la institucionalidad y la comunidad para el fortalecimiento del Sistema Nacional de Cultura y la incidencia en la toma de decisiones y políticas públicas.</t>
  </si>
  <si>
    <t>Durante la vigencia 2023, el indicador presentó avances en el desarrollo de encuentros orientados a la articulación entre la institucionalidad y las comunidades, promoviendo espacios de intercambio de saberes, fortalecimiento del Sistema Nacional de Cultura y construcción de mecanismos de participación e incidencia en políticas públicas. Durante el primer semestre se adelantaron acciones de planeación y organización del Encuentro Nacional de Responsables de Cultura de Departamentos, Distritos y Ciudades Capitales, realizado en marzo en la ciudad de Villavicencio, así como de la Primera Sesión Ordinaria del Consejo Nacional de Cultura desarrollada en mayo. Asimismo, en junio se realizó el Encuentro de Asesores Municipales en el marco de la Estrategia Territorial Gobernanza Cultural para la Paz, con el propósito de brindar lineamientos para las jornadas de asesoría y acompañamiento territorial. Durante el segundo semestre se desarrollaron procesos de planeación y articulación para distintos escenarios de participación y concertación, entre ellos la Comisión Consultiva de Alto Nivel, la Segunda Sesión Ordinaria del Consejo Nacional de Cultura y el Encuentro Nacional de Líderes y Lideresas. En septiembre se llevó a cabo el encuentro de la Comisión Consultiva de Alto Nivel en Bogotá D.C., y en diciembre se realizaron la Segunda Sesión Ordinaria del Consejo Nacional de Cultura en Cartagena, el Segundo Encuentro de Asesores y Asesoras de la Dirección y el Encuentro Nacional de Líderes y Lideresas en Bogotá D.C. Como resultado, al cierre de la vigencia se realizaron siete (7) encuentros de articulación institucional y comunitaria, dando cumplimiento a la meta establecida para la vigencia.</t>
  </si>
  <si>
    <t>Durante la vigencia 2024, el indicador presentó avances en la realización de encuentros para la articulación entre la institucionalidad y la comunidad, orientados al fortalecimiento de los procesos del Sistema Nacional de Cultura y la promoción de espacios de diálogo e intercambio de saberes. Durante el primer semestre se desarrolló el Encuentro Nacional de Responsables de Cultura de Departamentos, Capitales y Distritos en el municipio de Paipa y el Encuentro de Asesores Territoriales de la Dirección, enfocado en brindar lineamientos para el acompañamiento territorial en el marco de la Estrategia Territorial de Gobernanza Cultural para la Paz. Asimismo, en junio se realizó la Primera Sesión del Consejo Nacional de Cultura y la primera sesión de la Comisión Consultiva de Alto Nivel en la ciudad de Santa Marta, con la participación de representantes del Ministerio de las Culturas, las Artes y los Saberes y de las instancias del Sistema Nacional de Cultura. Durante el segundo semestre se adelantaron acciones de seguimiento, planeación y articulación para el desarrollo de nuevos espacios de participación, incluyendo el encuentro de consejeros y consejeras departamentales de cultura representantes de las Comunidades Negras, Afrocolombianas, Raizales y Palenqueras realizado en Medellín durante el mes de octubre. Finalmente, en diciembre se desarrolló la Segunda Sesión Ordinaria del Consejo Nacional de Cultura en la ciudad de Cali, en la cual se abordaron temas relacionados con la implementación del Plan Nacional de Cultura y el fortalecimiento de la Ley General de Cultura. Como resultado, al cierre de la vigencia se realizaron un total de cinco (5) encuentros de articulación institucional y comunitaria, cumpliendo la meta establecida para la vigencia.</t>
  </si>
  <si>
    <t>Durante la vigencia 2025, el indicador presentó avances en la realización de encuentros de articulación entre institucionalidad y comunidad, orientados al fortalecimiento del diálogo territorial, la participación ciudadana y los procesos del Sistema Nacional de Cultura. Durante el primer semestre no se realizaron encuentros; sin embargo, la Dirección de Fomento Regional adelantó las actividades de preproducción y planeación del Encuentro Nacional de Responsables de Cultura de Departamentos, Distritos y Ciudades Capitales, desarrollado en la ciudad de Montería durante los días 8, 9, 10 y 11 de julio, con el objetivo de fortalecer los espacios de articulación entre el Ministerio de las Culturas, las Artes y los Saberes y los responsables de cultura del país. En el segundo semestre se llevó a cabo la Primera Sesión del Consejo Nacional de Cultura en la ciudad de Yopal durante el mes de septiembre, así como el Primer Encuentro Nacional de Consejeros y Consejeras Departamentales Representantes de las Comunidades Negras, Afrocolombianas, Raizales y Palenqueras en el mes de octubre. Asimismo, en noviembre se desarrolló el Congreso Internacional de Gobernanza Cultural para la Paz – Voces Trenzando Territorio en la ciudad de Cali, con la participación de representantes de organizaciones comunitarias y populares que integran la red nacional de cultura. Finalmente, durante el mes de diciembre se realizaron en la ciudad de Bogotá la Segunda Sesión del Consejo Nacional de Cultura y el Segundo Encuentro Nacional de Consejeros y Consejeras Departamentales Representantes de las Comunidades Negras, Afrocolombianas, Raizales y Palenqueras. Como resultado, al cierre de la vigencia se realizaron un total de seis (6) encuentros de articulación entre institucionalidad y comunidad, dando cumplimiento a la meta establecida para la vigencia.</t>
  </si>
  <si>
    <t>Durante el primer semestre de 2026, la Dirección de Fomento Regional avanzó en la realización y planeación de los encuentros de articulación entre la institucionalidad y la comunidad, de acuerdo con el cronograma establecido para la vigencia. En abril se realizó la Primera Sesión Ordinaria del Consejo Nacional de Cultura, desarrollada en la ciudad de Ibagué, como un espacio de diálogo y construcción conjunta orientado a identificar desafíos del sector cultural, fortalecer la participación ciudadana y promover estrategias para su desarrollo sostenible. Asimismo, en junio se realizó el Encuentro Nacional de Consejeros y Consejeras Departamentales Representantes de las Comunidades Negras, Afrocolombianas, Raizales y Palenqueras, en la ciudad de Cali, con el propósito de fortalecer su participación, articulación e incidencia en los Consejos Departamentales de Cultura y consolidar una agenda de trabajo común para el reconocimiento y fortalecimiento de sus derechos culturales. De esta manera, durante el primer semestre se reporta la realización de dos (2) encuentros de articulación. Adicionalmente, durante el periodo se adelantaron acciones de planeación y gestión logística para los encuentros programados, así como la revisión y ajuste del cronograma de la Dirección, considerando el calendario electoral de mayo y junio. Los demás encuentros de articulación previstos para la vigencia se proyectan para el segundo semestre de 2026.</t>
  </si>
  <si>
    <t>Seguimiento de avance en la formulación del Plan Decenal de Cultura del Distrito de Buenaventura.</t>
  </si>
  <si>
    <t>Durante la vigencia 2023, el indicador presentó avances en el proceso de formulación del Plan Decenal de Cultura del Distrito de Buenaventura, mediante el desarrollo de actividades contractuales, metodológicas y territoriales en el marco del Convenio Interadministrativo No. 2284 suscrito entre la Dirección de Fomento Regional y la Universidad del Valle. Durante el primer semestre se adelantaron acciones relacionadas con la estructuración y gestión del proceso contractual, incluyendo la elaboración de estudios previos, estudios del sector, matrices de riesgo, invitaciones a presentar propuesta, aprobación ante comité de contratación y publicación en SECOP II. Asimismo, en junio inició la ejecución del convenio interadministrativo, permitiendo avanzar en la definición del cronograma y plan de trabajo para el proceso de diagnóstico y formulación del Plan Decenal de Cultura del Distrito de Buenaventura. Durante el segundo semestre se desarrollaron las fases de prediagnóstico, diagnóstico y formulación, mediante actividades de trabajo territorial, mesas intersectoriales, encuentros con expertos, socializaciones con el Comité de Paro Cívico y el Consejo Distrital de Cultura de Buenaventura, así como la construcción de instrumentos metodológicos y herramientas de recolección de información. Finalmente, debido a dificultades de orden público y acceso a territorios étnicos, la Universidad del Valle solicitó prórroga del convenio interadministrativo, la cual fue aprobada por el Ministerio de las Culturas, las Artes y los Saberes el 28 de diciembre de 2023, ampliando el plazo de ejecución hasta el 31 de marzo de 2024. Como resultado, al cierre de la vigencia se alcanzó un avance acumulado del 56,87% en la formulación del Plan Decenal de Cultura del Distrito de Buenaventura.</t>
  </si>
  <si>
    <t>Durante la vigencia 2024, el indicador presentó avances en la culminación del proceso de formulación del Plan Decenal de Cultura del Distrito de Buenaventura, en el marco del Convenio Interadministrativo No. 2284-23 suscrito con la Universidad del Valle. Una vez finalizada la prórroga aprobada para la ejecución del convenio en marzo de 2024, se dio continuidad a las actividades correspondientes a las etapas de alistamiento, diagnóstico y formulación, desarrolladas en articulación con actores institucionales, comunitarios y culturales del territorio. Como resultado de este proceso, con corte al mes de mayo la Universidad del Valle realizó la entrega del documento final del Plan Decenal de Cultura del Distrito de Buenaventura, consolidando así los productos técnicos y metodológicos definidos en el marco del convenio. De esta manera, al cierre de la vigencia se alcanzó un avance acumulado del 43,13%, dando cumplimiento a la meta establecida para el indicador.</t>
  </si>
  <si>
    <t>Dirección de Poblaciones</t>
  </si>
  <si>
    <t>La Dimensión Cultural y social de La Paz</t>
  </si>
  <si>
    <t>Número de acciones para el fortalecimiento de los derechos culturales para el campesinado realizadas</t>
  </si>
  <si>
    <t>Durante la vigencia 2023, se avanzó en 5 diagnósticos regionales y uno nacional - Encuentro de Guatavita Con Organizaciones Campesinas para recolectar los problemas y las propuestas para la Política Pública de Culturas Campesinas. También se avanzó en el fortalecimiento de las parterías campesinas y de las sembradoras y sabedoras de plantas</t>
  </si>
  <si>
    <t>Durante la vigencia 2025, el programa de la política pública cultural para las comunidades campesinas impactó a 747 personas en 30 municipios de 7 departamentos. Entre sus resultados se encuentran el Encuentro Nacional de Culturas Campesinas en el Páramo de Sumapaz con ASOSUMAPAZ; la caracterización de saberes del campesinado anfibio en la Subregión de La Mojana, con mapas digitales, archivo fotográfico, documental etnográfico y guía pedagógica; la décima Toma Artística con FUNDECIMA en el Macizo Colombiano, que fortaleció a 200 gestores en escuelas interculturales; el Encuentro Regional de Culturas Campesinas en Santander de Quilichao, con más de 300 líderes, lideresas y jóvenes campesinos; la Galería de la Memoria y Saberes Campesinos en Lejanías y Mesetas; procesos con mujeres campesinas en la Zona de Reserva Campesina del Catatumbo; y el Encuentro Intercultural de Parterías Tradicionales con 40 parteras campesinas.
El resultado más importante fue avanzar en una política pública construida participativamente con encuentros regionales, espacios sectoriales, mujeres, jóvenes rurales, parteras campesinas, colectivos de comunicación popular, academia y la Comisión Mixta Nacional para Asuntos Campesinos. Para las comunidades campesinas, dejó reconocimiento cultural, archivos de memoria, productos pedagógicos, fortalecimiento organizativo y agendas territoriales. Para el país, el legado público es una política cultural campesina con enfoque interseccional que reconoce al campesinado como guardián de la biodiversidad, la soberanía alimentaria, la memoria, la vida rural y la paz territorial.</t>
  </si>
  <si>
    <t>Durante el primer semestre de 2026 se adelantaron las acciones preparatorias para la implementación de las actividades dirigidas a los sectores sociales y a los sujetos de especial protección constitucional. Inicialmente se avanzó en la estructuración del proceso competitivo y, posteriormente, en los ajustes requeridos por el Grupo de Contratos y Convenios para su publicación en SECOP. Al cierre del período, el proceso se encontraba en etapa contractual con el propósito de aunar esfuerzos humanos, técnicos, administrativos y financieros para el desarrollo de actividades artísticas y culturales en el marco del Plan Nacional de Desarrollo 2022–2026. De manera complementaria, se avanzó en el proceso interno de radicación de la Política Pública de Culturas Campesinas y en la concertación con la Comisión Mixta Nacional para Asuntos Campesinos para su territorialización, manteniéndose en proceso la definición de las organizaciones campesinas que liderarán las acciones en cada una de las macrorregiones del país.</t>
  </si>
  <si>
    <t>Durante la vigencia 2024, en el marco de la reparación cultural de la conmemoración de la Fundación Hispánica de Santa Marta, se incorporaron acciones de Reconocimiento Día del Pagamento, Reconocimiento de la Sierra Nevada de Santa Marta como Santuario de Paz, Mesa No Violencia, Túnel del Tiempo y Foro Indígena.
Se acompañó y realizó el proceso de elección de los delegados étnicos que serán parte de la Comisión Preparatoria para la Conmemoración de los 500 años de Santa Marta.
Se llevó a cabo, el Alistamiento, acompañamiento y sensibilización de cara a la elección de los delegados étnicos de la Comisión Preparatoria para la Conmemoración de los 500 años de Santa Marta, así como la elección de los delegados étnicos, la consolidación de las propuestas de los delegados y la jornada de alistamiento para la implementación de las propuestas del delegado indígena de la Comisión.</t>
  </si>
  <si>
    <t>Durante la vigencia 2025, en el marco de las actividades para la conmemoración de las fechas emblemáticas de los pueblos étnicos, se realizó la Conmemoración Día de la Mujer Afrolatina, Afrocaribeña y de la Diáspora, la realización del espacio Mujeres Afrocolombianas Presencia, Generación y fuerza, y, en articulación con la Comisión Pedagógica Nacional se realizó la construcción y socialización de la Cartilla de Feminismos Negros, concebida como una herramienta pedagógica, política y cultural orientada a visibilizar los aportes, memorias y luchas de las mujeres afrocolombianas y de la diáspora africana.
Por otro lado, se definió con los líderes de los municipios priorizados, la ruta de acción para la realización de las mesas técnicas en el marco del Proyecto Ruta del Esclavo de la UNESCO. Estos espacios permitieron acordar con los representantes de la sociedad civil los lineamientos para la identificación de los sitios de develación y la determinación del número de placas conmemorativas que serán instaladas en reconocimiento a la memoria y conciencia afro. Así mismo, se asistió al Espacio Nacional de Consulta Previa (ENCP), donde se estableció contacto con los delegados y delegadas de la Comisión IV y la consultiva de alto nivel, para la realización del espacio de seguimiento a los compromisos del Plan Nacional de Desarrollo 2022–2026 en la ciudad de Bogotá.</t>
  </si>
  <si>
    <t>Durante el primer semestre de 2026 no se registraron avances cuantitativos durante los primeros cuatro períodos de seguimiento. No obstante, entre mayo y junio se avanzó en la etapa contractual del proceso competitivo cuyo objeto es aunar esfuerzos humanos, técnicos, administrativos y financieros para implementar acciones orientadas a contribuir a la garantía de los derechos étnicos y culturales de las comunidades negras, afrocolombianas, raizales y palenqueras, en el marco del Plan Nacional de Desarrollo 2022–2026. Este proceso constituye la base para el desarrollo de las acciones previstas con estas comunidades durante la vigencia.</t>
  </si>
  <si>
    <t>Durante la vigencia 2025, se elaboró y se encuentra en proceso de revisión de la resolución que modifica los grupos internos de trabajo de la Dirección de Poblaciones y por ende de la Coordinación de comunidades Negras, Afrocolombianas, Raizales y palenqueras dentro de la Dirección de Poblaciones.</t>
  </si>
  <si>
    <t>Durante el primer semestre de 2026 se avanzó en el fortalecimiento institucional de la Dirección de Poblaciones mediante la creación de la Coordinación de Comunidades Negras, Afrocolombianas, Raizales y Palenqueras, formalizada a través de la Resolución No. 0092 de 2026. Esta instancia quedó establecida como parte de la estructura de la Dirección y con solo la capacidad institucional para orientar, coordinar y fortalecer las acciones dirigidas a estas comunidades.</t>
  </si>
  <si>
    <t>Encuentros culturales locales del Pueblo Rrom apoyados.</t>
  </si>
  <si>
    <t>Durante la vigencia 2023, se realizaron acciones para fortalecer el idioma Rromanes, la kriss romaní y la práctica de sus usos y costumbres, mediante un taller.
Se realizó un taller de capacitación de la lengua romaní, dirigido a jóvenes, niños y adultos de la Kumpania Organización Unión Romaní, las sabedoras se enfocaron en fortalecer el nivel de comprensión de la lengua romaní.</t>
  </si>
  <si>
    <t>Durante la vigencia 2024, se realizó un taller de capacitación sobre la Kriss Romaní. En este evento, se brindó a los jóvenes, niños de la Organización Unión Romaní de Colombia una exposición detallada sobre qué significa ser Rom o Gitano. Se explicó que la identidad gitana se establece a través de la descendencia patrilineal, lo que determina el grupo de parentesco al que pertenece una persona.
A través de diferentes alianzas entre grupos de parentesco, los gitanos se vinculan entre sí, compartiendo no solo un origen común, sino también una tradición nómada, el idioma Shib Romaní (la lengua gitana), un sistema jurídico denominado KRISS ROMANÍ, autoridades, una estructura política y social, un profundo respeto por un conjunto de valores y creencias, así como un fuerte apego a la libertad individual y colectiva. Estos elementos definen las fronteras étnicas que los distinguen de otros pueblos, tal como se establece en el Decreto 2957 de 2010.</t>
  </si>
  <si>
    <t>Durante la vigencia 2025, se realizó el taller de fortalecimiento de la lengua Romani direccionados a niños, jóvenes y personas adultas de las 11 Kumpanias y de las 2 Organizaciones del pueblo Rrom de Colombia en los municipios de Envigado, Pasto, San José de Cúcuta, San Pelayo, Sahagún, Sampués, Girón, Sabanalarga, Ibagué, Bogotá D.C. dando cumplimiento a las actividades del acuerdo.</t>
  </si>
  <si>
    <t>Durante el primer semestre de 2026 no se registraron avances cuantitativos en este indicador, debido a que las kumpanías acordaron programar la realización de los encuentros culturales locales del Pueblo Rrom para el segundo semestre de la vigencia, una vez finalizada la Ley de Garantías. No obstante, se adelantaron acciones preparatorias para su implementación, entre ellas la solicitud de propuestas a las organizaciones participantes y el inicio de los trámites necesarios para la continuidad del proceso contractual. Como parte de esta gestión, se proyectó la suscripción de un convenio con la Kumpania de Tolima, en articulación con el Grupo de Gobernanza, con el propósito de garantizar la ejecución de las actividades previstas en el acuerdo RT5-64.</t>
  </si>
  <si>
    <t>Eventos de conmemoración apoyados en el marco de las siguientes fechas emblemáticas: día internacional del Pueblo Rrrom, día de la mujer gitana y día internacional de la lengua Romaní.</t>
  </si>
  <si>
    <t>Durante la vigencia 2023, se llevó a cabo la Cumbre intergeneracional - Celebración día de la mujer gitana y día de la lengua RROM. Se beneficiaron las kumpanías de: San Pelayo, Sahagún, Sampués, Sabanalarga, Tolima, Pasto, Girón, Cúcuta, Envigado y Organizaciones De: Prorrom Y Unión Romaní.
Se realizó un Conversatorio del Pueblo Gitano Sobre sus usos y costumbres en el que participaron gitanos de todas las generaciones y se realizó una muestra cultural gitana en la cual participaron gitanas de diferentes kumpanias y organizaciones en la muestra cultural gitana se pudo apreciar los diferentes estilos de danza gitana, ya que en varias kumpanias los bailes son diferentes.
Se realizaron Talleres conmemorativos de transmisión de saberes de los diferentes platos típicos que se preparan en las kumpanias y círculo de la palabra en relación con referentes a la cultura gitana.</t>
  </si>
  <si>
    <t>Durante la vigencia 2024, se realizó la Conmemoración día de la Mujer Gitana para visibilizar el papel de la mujer gitana como sujeto de especial protección, reconocer sus aportes dentro de la comunidad y promover estrategias de empoderamiento e inclusión.
Se llevó a cabo un Panel sobre historia e identidad de la mujer gitana: Enfatizó su rol en la transmisión cultural y la memoria histórica.
• Mesa sobre barreras estructurales: Se analizaron las dificultades de acceso a salud, educación y empleo, abordando la discriminación interseccional.
• Foro de empoderamiento económico y educativo: Se socializaron estrategias y programas para fomentar la autonomía femenina.
• Conversatorio sobre liderazgo comunitario: Se destacó la participación política y organizativa de mujeres gitanas.
• Sesión de testimonios: Mujeres compartieron vivencias que visibilizan tanto las dificultades como sus logros personales y comunitarios.
Se realizó la conmemoración de la Shib Romaní, realizada por y para el pueblo Rrom de Colombia, constituyó un hito de profunda significación cultural, política y educativa. Este evento permitió visibilizar uno de los pilares fundamentales de la identidad gitana: su idioma, el Romané. Esta lengua no solo funcionó como medio de comunicación entre los miembros de la comunidad, sino que también fue un símbolo de resistencia cultural, transmisión oral y continuidad histórica.</t>
  </si>
  <si>
    <t>Durante la vigencia 2025, se realizó el encuentro nacional para la conmemoración del día del Pueblo Rrom, día de la mujer gitana y día internacional de la lengua Romaní, espacio que reunió a personas de las 11 Kumpanias y de las 2 Organizaciones del pueblo Rrom de Colombia en los municipios de Envigado, Pasto, San José de Cúcuta, San Pelayo, Sahagún, Sampués, Girón, Sabanalarga, Ibagué, Bogotá D.C. dando cumplimiento a las actividades del acuerdo.</t>
  </si>
  <si>
    <t>Durante el primer semestre de 2026 no se registraron avances cuantitativos en este indicador, debido a que las kumpanías acordaron programar para el segundo semestre de la vigencia, una vez finalizada la Ley de Garantías, la realización de las actividades correspondientes al acuerdo RT2-9, relacionadas con el apoyo a los eventos de conmemoración del Día Internacional del Pueblo Rrom, el Día de la Mujer Gitana y el Día Internacional de la Lengua Romaní. No obstante, se adelantaron acciones preparatorias para su implementación, entre ellas la solicitud de propuestas a las organizaciones participantes y el inicio de los trámites necesarios para la continuidad del proceso contractual. Como parte de esta gestión, se proyectó la suscripción de un convenio con la Kumpania de Tolima, en articulación con el Grupo de Gobernanza, con el propósito de garantizar la ejecución de las actividades programadas.</t>
  </si>
  <si>
    <t>Porcentaje promedio en el avance de las acciones del Plan Decenal de Lenguas Nativas definidas para su ejecución en el periodo 2023 a 2026</t>
  </si>
  <si>
    <t xml:space="preserve">Durante la vigencia 2023, se realizó el convenio 4526- 2023,  con el cual se da cumplimientos a los siguientes hitos
Hito 1: Diseño y formulación del programa = 30%
Hito 2: Concertación del programa = 20%
Hito 3: Expedición del programa = 40%
Hito 4: Socialización del programa = 10%
 Se cumple al 100 % en el desarrollo de las siguientes actividades contractuales
Actividad 1.  Contratación del equipo humano requerido para la formulación del programa para el fortalecimiento, reivindicación y transmisión intergeneracional de los conocimientos propios para los jóvenes de los pueblos de la Sierra Nevada.
Actividad 2. Una Siembra espiritual del proceso de formulación del programa para las juventudes de los pueblos de la Sierra.   
Actividad 3. Garantizar el desarrollo de 2 encuentros o diálogos de saberes en cumplimiento de la ley de origen y el Kunsamʉ (conocimientos propios del pueblo iku) para el fortalecimiento de la identidad cultural del pueblo Iku. 
Actividad 4. Un encuentro de jóvenes de la Sierra Nevada de Gonawindúa (Arhuaco, Kogui, Wiwa y Kankuamo).  </t>
  </si>
  <si>
    <t>Durante la vigencia 2024, mediante el convenio 3183-2024, se realizaron las acciones ejecutadas del programa para el fortalecimiento, reivindicación y transmisión intergeneracional de los conocimientos propios para los jóvenes de los pueblos de la Sierra Nevada de Gonawindúa, y en las acciones efectuadas para el componente de jóvenes se impactaron directamente a aproximadamente 25 comunidades y a cerca de 485 personas, entre infancia, juventud, líderes, lideresas y autoridades de los 4 pueblos de la Sierra. Los municipios priorizados para estas actividades fueron los siguientes:
- Pueblo Arhuaco: Pueblo Bello, Cesar.
- Pueblo Wiwa: Dibulla, La Guajira.
- Pueblo Kogui: Dibulla, La Guajira.
- Pueblo Kankuamo: Río Seco, Murillo, Valledupar, Pueblo Bello, Los Laureles, Atánquez, Pontón, Las Flores, Mojao, Ramalito, Los Hatios, Rancho de la Goya, La Mina, Chemesquemena y Guatapurí (Cesar).
 Se  inicia desde este convenio el cumplimiento del indicador B Porcentaje de las acciones ejecutadas establecidas en el programa para el periodo 2023 a 2026</t>
  </si>
  <si>
    <t>Durante la vigencia 2025, se avanzó en la realización de la Primera Mesa de trabajo autónoma del equipo técnico, se elaboró el Plan de Trabajo con el detalle metodológico y cronograma; se realizó la contratación del equipo técnico y se realizó la convocatoria oficial a organizaciones participantes, estableciendo los criterios de priorización de experiencias exitosas.
Se realizó la Segunda mesa autónoma del equipo técnico se revisaron los avances, el plan de trabajo para la producción de las piezas audiovisuales comunicativas y se diseñó una estrategia de difusión y convocatoria para el encuentro nacional.
Se realizó una prórroga hasta el mes de marzo de 2026.</t>
  </si>
  <si>
    <t>Durante el primer semestre de 2026 no se registraron avances cuantitativos en el indicador. Entre enero y marzo se dio continuidad al convenio vigente, prorrogado hasta marzo de 2026, mediante la conformación y contratación del equipo técnico, la elaboración del plan de trabajo con su metodología y cronograma, la realización de mesas de trabajo autónomas, la convocatoria oficial a las organizaciones participantes y la definición de criterios para la priorización de experiencias exitosas en los departamentos de Caquetá, Guainía, Guaviare, Putumayo, Vaupés y Nariño. Asimismo, se avanzó en la planeación para la producción de piezas audiovisuales comunicativas y en el diseño de la estrategia de difusión y convocatoria para el encuentro nacional. Finalizada la ejecución del convenio, se previó el inicio de un nuevo proceso una vez culminara la Ley de Garantías. Durante mayo y junio se informó que las acciones correspondientes al Plan Nacional Decenal de Lenguas, en el marco del Acuerdo IT2-29 de protección y revitalización de las lenguas nativas, se ejecutarían en el segundo semestre de la vigencia. En este periodo se realizaron los requerimientos de propuestas a las organizaciones y se avanzó en las gestiones precontractuales para la suscripción de un convenio con la ONIC, que permitirá dar continuidad a la implementación de las actividades previstas.</t>
  </si>
  <si>
    <t xml:space="preserve">Durante la vigencia 2025, se desarrollaron las siguientes actividades:
Se realizó un trabajo tradicional en la kankurwa de Seykwinkuta comunidad central de Nabusímake, con el pueblo Arhuaco.
Se realizó un encuentro para la socialización y validación de la metodología de “espacios de transmisión de conocimientos y enseñanza de las lenguas nativas" con 5 comunidades del pueblo Arhuaco.
Se realizó un encuentro o espacio de transmisión de conocimientos y enseñanza de lenguas indígenas en el centro de Jewrwa, para fortalecer la enseñanza, aprendizaje y recuperación de la lengua IKU a través del intercambio de la lectura, la música, la danza, el baile y la transmisión oral (cuentos, historias, chistes, anécdotas y otros) en el pueblo Arhuaco.
Se realizaron 3 encuentros de transmisión de conocimientos y enseñanza de la lengua Kauguiañ en el uso y el significado de los nombres tradicionales Kogui, realizados en la comunidad de Chivilongui del distrito de Santa Marta y Sekizhamake del municipio de Valledupar, para fortalecer el cuidado, protección, enseñanza, aprendizaje y recuperación de la lengua propia con la participación de mujeres, niñez, juventudes y familias alrededor de las prácticas propias de priorizados por el Pueblo Kogui.
Se realizaron 3 encuentros o espacios de transmisión de conocimientos y enseñanza de lenguas indígenas en las comunidades de El Cerro y Tezhumake del pueblo Wiwa, para fortalecer el cuidado, protección, enseñanza, aprendizaje y recuperación de la lengua propia con la participación de mujeres, niñez, juventudes y familias alrededor de las prácticas propias de priorizados por el Pueblo Wiwa.
Se realizaron 3 encuentros de transmisión cultural y protección de la lengua del pueblo Kankuamo para fomentar la transmisión de las prácticas culturales propias y la protección de la lengua del Pueblo Kankuamo, , con la participación de mujeres, niñez y familias alrededor de las prácticas priorizadas por el Pueblo Kankuamo. </t>
  </si>
  <si>
    <t>Durante el primer semestre de 2026 no se registraron avances cuantitativos en el indicador, debido a que las actividades relacionadas con el Acuerdo IM-168 fueron programadas para ejecutarse una vez finalizara la Ley de Garantías. No obstante, se adelantaron acciones preparatorias orientadas a su implementación, incluyendo la formulación de una propuesta inicial por parte de la organización indígena, la cual fue objeto de revisión y ajuste técnico. Asimismo, la Dirección realizó el requerimiento formal de las propuestas a las organizaciones y avanzó en su estructuración y revisión para dar continuidad al trámite contractual. Como resultado de estas gestiones, se proyectó la suscripción de un convenio con la Confederación Indígena Tayrona (CIT), que permitirá desarrollar las actividades previstas en el marco del acuerdo durante el segundo semestre de la vigencia 2026.</t>
  </si>
  <si>
    <t>A. Porcentaje de avance en la formulación y concertación del Programa para el fortalecimiento, reivindicación y transmisión intergeneracional de los conocimientos propios  para los jóvenes de los pueblos de la Sierra Nevada de Gonawindúa
El indicador se calcula de acuerdo con los siguientes hitos:
Hito 1: Diseño y formulación del programa = 30%
Hito 2: Concertación del programa = 20%
Hito 3: Expedición del programa = 40%
Hito 4: Socialización del programa = 10%
Nota: el primer indicador debe cumplirse al 100% en 2023.
B. Porcentaje de las acciones ejecutadas establecidas en el programa para el periodo 2023 a 2026</t>
  </si>
  <si>
    <t>Durante el primer semestre de 2026 se avanzó en la implementación del Acuerdo IM-165 mediante la suscripción del Convenio No. 0887-2026, cuyo objeto es aunar esfuerzos humanos, técnicos, administrativos y financieros para el desarrollo de acciones orientadas al fortalecimiento, la reivindicación y la transmisión intergeneracional de los conocimientos propios de las juventudes de los pueblos de la Sierra Nevada de Gonawindúa, en el marco del Plan Nacional de Desarrollo 2022–2026. En este periodo se adelantó la radicación del primer pago y la entrega de los productos iniciales del convenio con la Confederación Indígena Tayrona (CIT). Asimismo, se realizó un trabajo conjunto entre el equipo técnico de la OPIAC y el Grupo Interno de Trabajo de Culturas Indígenas, Rrom y Lenguas Nativas para la revisión y fortalecimiento del documento e instrumento de documentación de la vitalidad de las lenguas Wachina y Nukak, generando un informe con recomendaciones y definiendo el cronograma y plan de trabajo para su implementación. Durante junio se desarrollaron cinco encuentros de evaluación de necesidades y varios espacios de diálogo, intercambio y formación con las juventudes de los pueblos Kankuamo, Kággaba (Kogui) y Wiwa, enfocados en fortalecer la identidad cultural, la transmisión de conocimientos ancestrales, el gobierno propio, las expresiones culturales, deportivas y los juegos tradicionales, contribuyendo al fortalecimiento del tejido comunitario y al arraigo territorial de las nuevas generaciones.</t>
  </si>
  <si>
    <t>Porcentaje de espacios de fortalecimiento realizados para la transmisión de conocimientos y diálogo intergeneracionales (incluyendo socialización plan decenal lenguas nativas, subcapítulo amazónico y diseño e implementación del mismo en concertación con la MRA)</t>
  </si>
  <si>
    <t>Durante la vigencia 2023, se realizaron acciones para garantizar la construcción, ajuste, socialización, concertación, actualización e implementación técnica y financiera de los modelos educativos propios de enseñanza indígena, proyectos educativos comunitarios o como lo denomine cada pueblo indígena de la Amazonía Colombiana.</t>
  </si>
  <si>
    <t>Durante la vigencia 2024, se suscribió el convenio 3928-2024 con la Organización Nacional de Los Pueblos Indígenas de la Amazonia Colombiana -OPIAC, a través del cual se implementaron acciones para el cumplimiento de tres acuerdos con la MRA, en el cual participaron la Dirección de Patrimonio y Memoria, la Dirección de Estrategia, Desarrollo y Emprendimiento y la Dirección de Poblaciones. En cuanto a las acciones de la Dirección de Poblaciones, se adelantaron dos objetivos específicos:
1. Analizar el contexto previo, vigente y posterior de la implementación del Subcapítulo de Lenguas Amazónicas dentro del Plan Nacional Decenal de Lenguas Nativas.
2. Concertar la realización de espacios para la transmisión y diálogo intergeneracional de conocimientos de los Pueblos Indígenas de la Amazonia Colombiana en el marco del subcapítulo de lenguas Amazónicas.
Estos objetivos se desarrollaron a través de la realización de 3 encuentros culturales con pueblos indígenas de la Amazonia Colombiana, respectivamente, un encuentro con el pueblo Pisamira en el Departamento del Vaupés, un encuentro con el pueblo Nukak, en el departamento de Guaviare y un encuentro con cabildos en contexto urbano en la ciudad de Bogotá.</t>
  </si>
  <si>
    <t>Durante la vigencia 2025,se informa que no fue posible realizar acciones para el cumplimiento del acuerdo IT2-197 concertado con la Mesa Regional Amazónica en marco del Plan Nacional de Desarrollo 2022-2026 en relación con los espacios de fortalecimiento realizados para la transmisión de conocimientos y diálogo intergeneracionales (incluyendo socialización Plan Decenal de Lenguas Nativas, subcapítulo amazónico y diseño e implementación del mismo), debido a  que el convenio de 2024 estuvo en ejecución hasta el 01 de septiembre de 2025 y no se contaba con los insumos necesarios para continuar con la ejecución progresiva del acuerdo.</t>
  </si>
  <si>
    <t>Durante el primer semestre de 2026 se avanzó en la implementación del Acuerdo IT2-197 mediante la suscripción del Convenio No. 0815-2026 con la Organización de los Pueblos Indígenas de la Amazonía Colombiana -OPIAC-, cuyo objeto es aunar esfuerzos humanos, técnicos, administrativos y financieros para la implementación del Plan Decenal de Lenguas Nativas, en cumplimiento de los compromisos concertados con la Mesa Regional Amazónica en el marco del Plan Nacional de Desarrollo 2022–2026. En este periodo se adelantó la radicación del primer pago y la entrega de los productos iniciales del convenio. Asimismo, se desarrollaron mesas de trabajo interinstitucionales para el diseño conjunto de instrumentos destinados a la recolección y sistematización de información sobre la vitalidad de las lenguas, la elaboración de materiales pedagógicos de apoyo y el instrumento para la documentación de las lenguas Wachina y Nukak. De igual manera, se realizó un trabajo técnico conjunto entre la OPIAC y el Grupo Interno de Trabajo de Culturas Indígenas, Rrom y Lenguas Nativas, que permitió consolidar un informe de revisión y recomendaciones finales sobre dichos instrumentos. Paralelamente, se avanzó en la planeación e implementación de un encuentro intergeneracional para fortalecer los Proyectos Educativos Comunitarios (PEC), orientado a la protección y revitalización de las lenguas nativas mediante estrategias familiares, comunitarias, pedagógicas y didácticas, con la participación de autoridades tradicionales, niñas, niños, jóvenes y mujeres de los pueblos Wachina (Vaupés) y Nukak (Guaviare).</t>
  </si>
  <si>
    <t xml:space="preserve">Dirección de Patrimonio y Memoria </t>
  </si>
  <si>
    <t xml:space="preserve"> Porcentaje de avance de implementación de las acciones priorizadas del Plan Integral Regional de Preservación de los Sistemas de Conocimiento indígena Amazónicos para el cuatrienio de acuerdo a lo concertado en MRA</t>
  </si>
  <si>
    <t>Durante la vigencia 2025 se avanzó en la implementación de las acciones priorizadas del Plan Integral Regional de Preservación de los Sistemas de Conocimiento Indígena Amazónicos, en el marco de los acuerdos concertados con la MRA, mediante la continuidad de la ejecución del Convenio 3928 de 2024, cuyo objeto estuvo orientado a aunar esfuerzos humanos, administrativos, técnicos y financieros para el fortalecimiento de los sistemas de conocimientos, las economías y las lenguas propias de los pueblos indígenas de la Amazonía colombiana. Aunque el convenio finalizó el 1 de septiembre de 2025 y permaneció en fase de cierre durante el resto de la vigencia, se consolidó como producto principal el documento denominado “Plan Integral Regional de Cultura”, elaborado por la OPIAC en el marco de este proceso. Asimismo, durante el mes de diciembre se adelantaron gestiones para la siguiente fase del proceso, correspondiente a la socialización del documento construido con las comunidades y organizaciones participantes, alcanzando un avance cuantitativo del 63% para la vigencia 2025.</t>
  </si>
  <si>
    <t>Durante el primer semestre de 2026 se cumplió el 25 % de la meta programada mediante el desarrollo de las actividades preparatorias para la implementación del Plan Integral Regional de Cultura con las comunidades de los seis departamentos amazónicos, en el marco del Convenio No. 0800 de 2026 suscrito con la OPIAC. En este periodo se realizaron los estudios previos y la suscripción del convenio, así como el primer comité técnico operativo, en el que se aprobaron el plan de trabajo, el cronograma, el plan de inversión y la conformación del equipo ejecutor. Asimismo, se consolidó el documento base del Plan Integral Regional, se elaboraron la metodología de trabajo de campo, los instrumentos de investigación, la estrategia de comunicaciones y las acciones precontractuales requeridas. Tras el proceso de revisión y ajustes por parte de la supervisión, fueron aprobados los siete subproductos correspondientes al Producto No. 1 del convenio, consolidando el avance previsto para esta fase. Posteriormente, se realizó el segundo comité técnico para hacer seguimiento a la ejecución técnica y financiera e identificar riesgos y acciones de mejora. Aunque el inicio de las actividades de campo se vio afectado por el retraso en el primer desembolso, efectuado en junio, las acciones aprobadas durante la etapa de alistamiento. Con corte a junio se realizó el primer desembolso (OP 197514026).</t>
  </si>
  <si>
    <t>Mujeres deliberantes y liderazgos juveniles creando y transformando la sociedad</t>
  </si>
  <si>
    <t>Acciones adelantadas en el marco de programa con enfoque de genero</t>
  </si>
  <si>
    <t>Numero de acciones adelantadas con enfoque de género</t>
  </si>
  <si>
    <t>Durante la vigencia 2024, la estrategia de transformación cultural en la línea de mujeres contempló la erradicación de las violencias basadas en género en el sector de las culturas, la cual se orientó a prevenir toda forma de violencia sistemática ejercida contra las mujeres y personas con identidades diversas, abordando sus causas estructurales desde la misionalidad del sector cultural. El pilar central de esta línea es la consolidación de la Red Internacional de Mujeres Artistas, Cultoras y Sabedoras por la Paz, una estrategia que, en cumplimiento al Plan de Acción Nacional de Mujeres, Paz y Seguridad de la Resolución 1325 de 2000 del Consejo de Seguridad de Naciones Unidas (PAN 1325). Esta estrategia busca tejer una red comunitaria para la autoprotección, el cuidado de la vida y la defensa de la soberanía territorial; mediante encuentros polifónicos que ponen en diálogo los lenguajes artísticos con los saberes vivenciales, la Red fortalece los liderazgos y las vocerías ciudadanas de las mujeres como constructoras de paz y garantes de entornos libres de VBG.
Fortalecimiento de la participación de Personas diversas con orientación sexual e identidad de género diversas – OSIGD y comunidad LGBTIQ+ en espacios del sector cultural, así como en el acompañamiento a procesos de reconstrucción de las memorias de líderes y lideresas que han visibilizado los derechos de la población LGBTIQ+, en el marco de la Juntanza de artes, saberes y culturas “La fuerza de la diversidad de ser y amar ”</t>
  </si>
  <si>
    <t>Durante la vigencia 2024, se realizó el Reconocimiento de los procesos culturales, artísticos y de saberes de las mujeres en los municipios de Quibdó, Florencia y Mocoa; Taller de prevención de violencias basadas en Género, en el marco de la construcción de la guía pedagógica para la implementación de la Cátedra para la Paz de la Ley 1736 de 2014; VIII Festival Folclórico de Visibilización departamental por medio de la Fundación Caquetá Diversa en el marco de la conmemoración del día de la no violencia contra las mujeres; Encuentro nacional de mujeres, en el marco de la movilización de mujeres para la COP 16; XXXIII Festival de Mujeres en Escena por la Paz - Encuentro polifónico mujeres y paz; proyecto “Mujeres Trenzando Esperanza” consistente en el desarrollo de un foro con la participación de lideresas del distrito capital y las localidades de Bogotá, para la promoción de herramientas prácticas que  incorporen lineamientos para inspirar a las mujeres asistentes a convertirse en vigías del ambiente, como cultura urbana.</t>
  </si>
  <si>
    <t>Durante la vigencia 2025, se avanzó en la incorporación del enfoque de género, diferencial y de orientaciones sexuales, identidades y expresiones de género (OSIGD) en sus políticas, planes, programas y proyectos institucionales, en concordancia con los lineamientos del Manual de Transversalización del Enfoque de Género para una vida libre de sexismo y violencias por prejuicio, el cual se materializó a través de la expedición e implementación de instrumentos normativos internos que fortalecen la garantía de derechos y promueven prácticas institucionales inclusivas. Entre ellos se destacan la Circular 05, orientada a la protección de los derechos menstruales de las mujeres y personas menstruantes, y la Circular 009 de 2025, que garantiza el reconocimiento del nombre identitario de las personas trans en los procesos de contratación y en las comunicaciones institucionales del Ministerio.
Se desarrollaron acciones institucionales continuas para la implementación del Manual de Transversalización del Enfoque de Género, fortaleciendo su apropiación por parte de las direcciones, dependencias, oficinas, y entidades adscritas y vinculadas al Ministerio de las Culturas, las Artes y los Saberes. En el marco de la Resolución 042 de 2023, la Colectiva de Género de la Dirección de Poblaciones lideró de manera permanente la Mesa de Género y Diversidades del Ministerio, consolidándola como un espacio estratégico de coordinación, seguimiento y articulación institucional.
Se desarrolló de manera sistemática acciones orientadas a la prevención y erradicación de las violencias basadas en género y las violencias por prejuicio en el sector cultural, tanto a nivel central como en articulación con las entidades adscritas, mediante acciones simbólicas, pedagógicas y territoriales, especialmente en el marco de las conmemoraciones del 08 de marzo (8M – Día Internacional de la Mujer) y del 25 de noviembre (25N – Día Internacional de la Eliminación de la Violencia contra las Mujeres)."
Se tuvo participación en diversos espacios de articulación interinstitucional, aportando a la transversalización del enfoque de género, cuidado, paz y diversidades en políticas públicas de alcance nacional. Mesa de articulación del CONPES de la Política Nacional de Cuidado, Mesa de articulación de Mujer Rural, Mesa de articulación del Plan de Acción Nacional (PAN) de la Resolución 1325 de Naciones Unidas, Mesa de articulación sobre Matrimonios Infantiles y Uniones Tempranas y Forzadas (MIUT), en el marco de la Ley 2247 de 2025.</t>
  </si>
  <si>
    <t>Durante el primer semestre de la vigencia se identificó la necesidad de realizar ajustes a la actividad, el indicador y la meta con el fin de armonizarlos con el alcance de las acciones desarrolladas; no obstante, esta situación no impidió el avance de la gestión institucional. En materia de articulación intersectorial, la Colectiva de Género participó activamente en espacios de coordinación con el Ministerio de Igualdad, el Ministerio del Interior y el Ministerio de Agricultura, aportando al seguimiento del CONPES 4143, la Ley 2297, la Resolución 1325 del Consejo de Seguridad de la ONU, el Programa Integral de Garantías para Lideresas y Defensoras de Derechos Humanos, así como a la reglamentación de los artículos 21 y 22 de la Ley 2462 de 2025 y al seguimiento de las acciones dirigidas a las mujeres rurales, campesinas y de la pesca. De igual manera, en el marco de la Mesa de Género y Diversidad del Ministerio de las Culturas, las Artes y los Saberes, se fortaleció el funcionamiento de la Comisión de Violencias Basadas en Género, por Discriminación y Prejuicio, mediante la actualización del Protocolo para la Prevención, Atención y Erradicación de las Violencias Basadas en Género y/o Actos de Discriminación, incorporando ajustes normativos, nuevas rutas de atención, medidas de protección y mecanismos de articulación institucional. Adicionalmente, se brindó asistencia técnica para la transversalización del enfoque de género y diversidad en los instrumentos institucionales, incluyendo el acompañamiento en la formulación de indicadores sensibles al género, y se avanzó en la elaboración del Manual de Transversalización del Enfoque de Género y Diversidad, documento que actualmente se encuentra en revisión para su articulación con la Oficina Asesora de Planeación, su incorporación al mapa de procesos y el inicio de su implementación institucional.</t>
  </si>
  <si>
    <t>Numero de acciones adelantadas con grupos de jóvenes</t>
  </si>
  <si>
    <t>Durante la vigencia 2023 se adelantaron acciones culturales con representantes y organizaciones de jóvenes mediante espacios de diálogo, fortalecimiento cultural e intercambio de saberes en distintos territorios del país. Entre las principales acciones desarrolladas se destacan la participación en la feria “Raíces Populares, economías para la vida y el territorio” realizada en Riohacha, orientada a visibilizar iniciativas productivas, culturales y artísticas de juventudes; el desarrollo en Cali de un encuentro en el marco de la ruta de paz y reconciliación liderada por la Consejería Presidencial para la Juventud; y la estructuración de encuentros “Conexiones interculturales juveniles” dirigidos a jóvenes indígenas, NARP y campesinos en departamentos como Putumayo, Amazonas, Nariño, Guaviare, Caldas, Valle del Cauca, Chocó, Cauca, Providencia, Antioquia, Arauca, Córdoba y Catatumbo, enfocados en el fortalecimiento de los derechos culturales, la preservación de saberes y la identidad comunitaria y étnica de las juventudes.</t>
  </si>
  <si>
    <t>Durante la vigencia 2024, el proyecto “Guardianes de las Culturas, las Artes y los Saberes” tuvo como objetivo Abordar las dinámicas de estigmatización, segregación y vulneración que viven las juventudes en territorios afectados por la violencia estructural a través de acciones creación y circulación artística. Con este, se dio cumplimiento a dos mandatos del Plan Nacional de Desarrollo (PND):
- La estrategia “jóvenes constructores de paz” del eje transversal “jóvenes actores diferenciales del cambio”; con ello se fortaleció la participación de las juventudes diversas a través de prácticas artísticas audiovisuales, sonoras y plásticas para transformar las narrativas de exclusión de esta población, de sus territorios y contextos sociales; esto mediante la vinculación de gestores Culturales en Bogotá y en Cali.
- Programa Presidencial Jóvenes en Paz, para dar alcance al artículo 348 del PND y al Decreto 1649 del 2023, desarrollando un proceso de formación en artes plásticas para jóvenes de Guachené y Puerto Tejada, como parte de la oferta del componente de corresponsabilidad del Programa Nacional Jóvenes en Paz sobre el cual tiene competencia el Ministerio.
El proyecto de la línea de jóvenes por la acción climática se denominó Fortalecimiento del liderazgo de jóvenes rurales para el cuidado de la vida: ambiente, biodiversidad y acción climática, el cual tuvo como objetivo fortalecer el liderazgo de jóvenes rurales para el cuidado de la vida, entendiendo que un ambiente limpio, sin riesgos, sostenible y sano es esencial para que las comunidades rurales puedan vivir con dignidad y ejercer sus derechos bioculturales. Para lograr esto, se acompañaron logística y metodológicamente dos (2) espacios, por población, de diálogo intergeneracional, interseccional e intercultural, liderados por jóvenes, sabedores y sabedoras, sobre la importancia de la biodiversidad, su papel en el equilibrio de los sistemas biológicos y su rol en la cosmovisión de los pueblos étnicos y comunidades rurales a la luz de las actuales y futuras afectaciones en los ecosistemas presentes en sus territorios relacionadas con la pérdida de la biodiversidad. Esto quiere decir que se realizaron dos espacios de dialogo con población awá y afro del municipio de San Andrés de Tumaco y población campesina de los municipios de San Marcos, Sucre y Ayapel, Córdoba de la región de la Gran Mojana</t>
  </si>
  <si>
    <t>Durante la vigencia 2025, Se desarrolló el componente de corresponsabilidad del programa presidencial "Jóvenes en paz" mediante la articulación con el Ministerio del Interior y el Ministerio de la Igualdad y Equidad para la territorialización de las acciones en Bogotá y Medellín.
Se llevó a cabo el proyecto "Guardianes de las Culturas, las Artes y los Saberes ¡Jóvenes y Paz!", para el abordaje de las violencias, censura y estigmatización de las juventudes en articulación con la ARN para reconocer la agenda territorial construida con jóvenes en Quibdó, con Ministerio de Igualdad y Equidad para focalizar los jóvenes y con organizaciones juveniles del territorio. Así mismo, se desarrolló una mesa de trabajo con los voceros de la minga juvenil del suroccidente de Colombia para el desarrollo del encuentro cultural y espiritual en el municipio de Tello - Huila.</t>
  </si>
  <si>
    <t>Durante el primer semestre de la vigencia no se registraron avances cuantitativos, debido a que las acciones previstas para los sectores etarios requirieron la estructuración y desarrollo del proceso contractual correspondiente. Inicialmente, se adelantó la formulación del proceso competitivo y posteriormente se realizaron los ajustes requeridos por el Grupo de Contratos y Convenios para su publicación en SECOP. Como resultado de este proceso, en mayo se suscribió el Convenio No. 0980-2026 con la Corporación Ateneo, cuyo objeto es aunar esfuerzos humanos, técnicos, administrativos y financieros para el desarrollo de actividades artísticas y culturales dirigidas a los sectores etarios, en cumplimiento de las políticas públicas, los espacios de articulación interinstitucional y el Plan Nacional de Desarrollo 2022-2026. Durante el mes de mayo se avanzó en la formalización de su ejecución y, en junio, el convenio inició oficialmente su ejecución, dando apertura al desarrollo de las acciones programadas para el cumplimiento de la meta.</t>
  </si>
  <si>
    <t>Numero de acciones adelantadas con actores diferenciales para el cambio que contribuyen a la construcción de la paz</t>
  </si>
  <si>
    <t>Durante la vigencia 2023, se adelantó, de manera conjunta con la Dirección de Patrimonio, espacios de formación en procesos de patrimonialización al grupo de parterías campesinas. Adelantando 7 sesiones de manera virtual.
De igual manera, se avanzó en fortalecer y caracterizar los procesos de parterías campesinas, así como el diálogo con otras parterías tradicionales.</t>
  </si>
  <si>
    <t>Durante el primer semestre de la vigencia se registró un avance de un (1) producto asociado al desarrollo de acciones dirigidas a los sectores etarios, correspondiente al inicio de la ejecución del Convenio No. 0980-2026 suscrito con la Corporación Ateneo, cuyo objeto es aunar esfuerzos humanos, técnicos, administrativos y financieros para el desarrollo de actividades artísticas y culturales en el marco de las políticas públicas, los espacios de articulación interinstitucional y el Plan Nacional de Desarrollo 2022-2026. Para alcanzar este resultado, durante los primeros meses del año se adelantó la estructuración del proceso competitivo y los ajustes requeridos por el Grupo de Contratos y Convenios para su publicación en SECOP. De manera paralela, respecto a las acciones dirigidas a los sectores sociales y sujetos de especial protección constitucional, el proceso competitivo avanzó hasta la etapa contractual para la suscripción del convenio correspondiente. Asimismo, se desarrollaron acciones preparatorias para la implementación de las estrategias, entre ellas el mapeo de procesos liderados por los colectivos Tribuna Feminista DIM y Sororidad Roja Medellín, orientados a la transformación cultural del barrismo desde un enfoque de equidad de género, diversidad y no violencia, así como la contratación, mediante la resolución de apoyo a la Asociación Nacional de las Artes (ANA), del profesional encargado de liderar el proceso de formación artística y cultural con enfoque poblacional y diferencial, quien inició el acercamiento a los centros asistenciales y la construcción del currículo adaptado para la población beneficiaria. Estas acciones permitieron generar las condiciones técnicas, administrativas y operativas para la implementación de las actividades programadas durante el segundo semestre de la vigencia.</t>
  </si>
  <si>
    <t>Dirección de Artes</t>
  </si>
  <si>
    <t>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t>
  </si>
  <si>
    <t xml:space="preserve">Beneficiarios del Programa Arte, Paz y Saberes en los Territorios atendidos </t>
  </si>
  <si>
    <t>Durante la vigencia 2023, el Programa Arte, Paz y Saberes en los Territorios atendió un total acumulado de 1.089 beneficiarios mediante el desarrollo de procesos de formación, investigación-creación, fortalecimiento cultural y gobernanza territorial en subregiones PDET y centros penitenciarios del país. Entre las acciones implementadas se destacan el Diplomado Creación, Arte y Paz dirigido a docentes, agentes artísticos y personas privadas de la libertad; los Laboratorios PDET de Investigación Creación con participación de niños, niñas, jóvenes y estudiantes; el proyecto Mapa de Expresiones Artísticas para la identificación y documentación de saberes tradicionales; las estrategias de Mentorías Arte en Común y Mentorías Mujeres, Arte y Territorio; así como procesos de fortalecimiento de redes culturales, circuitos interregionales y turismo cultural en territorios priorizados. Estas acciones promovieron la participación cultural, la construcción de paz, la circulación de saberes y el fortalecimiento de capacidades artísticas y comunitarias en las subregiones PDET Alto Patía Norte del Cauca, Bajo Cauca Nordeste Antioqueño, Catatumbo, Chocó, Montes de María, Pacífico Medio, Pacífico Frontera Nariñense, Arauca, Macarena-Guaviare, Sierra Nevada-Perijá-Zona Bananera y Sur del Tolima.</t>
  </si>
  <si>
    <t>Durante la vigencia 2024, el Programa Arte, Paz y Saberes en los Territorios avanzó en la atención y fortalecimiento de capacidades de agentes culturales, docentes, artistas, jóvenes, niños, niñas y adolescentes de las subregiones PDET priorizadas, mediante el desarrollo de estrategias de formación, investigación-creación y reconocimiento de saberes territoriales. En este marco, se implementaron los Diplomados Creación, Arte y Paz en la subregión PDET Sur de Bolívar y en el componente Cultura para la Libertad, logrando la certificación de estudiantes y agentes culturales en articulación con entidades como el INPEC, el Ministerio de Justicia y la Pontificia Universidad Javeriana. Asimismo, se desarrolló el proyecto Mapa de Expresiones Artísticas, mediante la identificación, documentación y entrevistas a sabedores y sabedoras tradicionales de los territorios priorizados, fortaleciendo la salvaguardia de las memorias y expresiones culturales locales. De igual manera, se ejecutaron los Laboratorios PDET de Investigación-Creación en distintas subregiones PDET, promoviendo procesos artísticos y pedagógicos con la participación de niños, niñas, adolescentes y jóvenes, así como acciones de mentoría, formación y turismo cultural lideradas por gestores artísticos y culturales. Estas acciones permitieron consolidar procesos de creación, circulación, memoria y construcción de paz desde las artes y la cultura, alcanzando el cumplimiento de la meta establecida para la vigencia con la atención de 1.081 beneficiarios.</t>
  </si>
  <si>
    <t>Durante la vigencia 2025, el Programa Arte, Paz y Saberes en los Territorios avanzó en la implementación de procesos de formación, fortalecimiento artístico y cultural, gobernanza cultural y consolidación de redes territoriales orientadas a la construcción de paz y el fortalecimiento de capacidades culturales en territorios priorizados. En este marco, se desarrollaron acciones asociadas a los Diplomados Creación, Arte y Paz y Arte, Paz y Reconciliación, las Mesas de Diálogo Subregionales, el Encuentro Integrado de la RED y las estrategias de fortalecimiento artístico y cultural en la subregión PDET Catatumbo, incluyendo laboratorios, procesos formativos, recitales, conversatorios con sabedores y espacios de autocuidado socioemocional en municipios priorizados. Asimismo, se adelantó la articulación institucional y territorial mediante convenios, vinculación de equipos metodológicos y desarrollo de espacios de formación, diálogo y rendición de cuentas con gestores culturales y equipos regionales. Estas acciones permitieron fortalecer la participación cultural, el reconocimiento de saberes territoriales, las capacidades de creación y reconciliación, así como la circulación de prácticas artísticas y culturales en contextos de alta vulnerabilidad, alcanzando el cumplimiento de la meta establecida para la vigencia con la atención de 556 beneficiarios.</t>
  </si>
  <si>
    <t>Durante el primer semestre de la vigencia se registró un avance en la implementación del Programa Artes y Saberes PDET, luego de que durante los primeros meses del año se adelantaran las gestiones administrativas y de planeación requeridas para el inicio de las acciones. En mayo se desarrollaron las actividades preparatorias asociadas al Convenio No. 0940-2026 suscrito con la Fundación Poliedro, incluyendo la elaboración de solicitudes de necesidad, la realización de comités técnicos para la aprobación de recursos y encuentros de planeación para definir la ejecución de los proyectos. Como resultado, en junio inició la implementación de los principales proyectos estratégicos en las subregiones PDET priorizadas, con la puesta en marcha de las experiencias artísticas colectivas de investigación-creación, el inicio de las Mentorías Mujeres, Arte y Territorio, el lanzamiento de Movimiento en RED con la inscripción de 48 gestores y agentes culturales y la realización del encuentro de bienvenida, así como el avance del proyecto Mapa de Sabedores de Expresiones Artísticas mediante la entrega de insumos metodológicos y la articulación con actores estratégicos en los territorios. Adicionalmente, comenzó la convocatoria e inscripción al Técnico Laboral en Gestión y Promoción Artística con Énfasis en Pedagogía de Paz y el diseño de sus contenidos formativos, consolidando el desarrollo de las acciones previstas para la vigencia 2026.</t>
  </si>
  <si>
    <t>Beneficiarios de procesos de promoción de cultura de paz a través de procesos artísticos y culturales</t>
  </si>
  <si>
    <t>Durante la vigencia 2023 se adelantaron procesos de promoción de cultura de paz mediante estrategias artísticas, pedagógicas y de memoria orientadas al fortalecimiento de capacidades creativas, el reconocimiento de las comunidades y la construcción de narrativas de reconciliación en distintos territorios del país. En este marco, se desarrolló la Escuela Piloto de Poesía en instituciones educativas del Carmen de Viboral, promoviendo la formación literaria, el pensamiento crítico y la sensibilización poética con la participación de niños, niñas y jóvenes; asimismo, se implementaron procesos de formación y creación teatral con comunidades Awá y Embera, fortaleciendo la circulación de expresiones artísticas propias y el intercambio cultural en los territorios. De igual manera, se avanzó en iniciativas de memoria y reparación simbólica como el proyecto “Un Monumento Posible, 6402 razones para no olvidar”, orientado al reconocimiento de las madres de Soacha y la construcción colectiva de memoria frente a los denominados falsos positivos, así como en las gestiones para el desarrollo del Monumento de La Habana. Adicionalmente, se impulsó la convocatoria para el reconocimiento de procesos de formación artística y cultural en Colombia, mediante la cual se seleccionaron 322 propuestas de formación formal e informal en distintas regiones del país, fortaleciendo la circulación y sostenibilidad de prácticas artísticas y culturales. Estas acciones contribuyeron a la promoción de la cultura de paz, la memoria, la reconciliación y la participación cultural, alcanzando la meta prevista para la vigencia con 430 beneficiarios atendidos.</t>
  </si>
  <si>
    <t>Durante la vigencia 2025 se desarrollaron procesos de promoción de cultura de paz a través de iniciativas artísticas y culturales en los campos de las artes plásticas y visuales, el circo social y el teatro comunitario, orientados al fortalecimiento de la memoria, la resistencia cultural, la reparación simbólica y la reconstrucción del tejido social en territorios afectados por el conflicto y las violencias. En el componente de Artes Plásticas y Visuales se adelantaron proyectos de memoria y creación colectiva como “Un monumento posible, 6402+ razones para no olvidar”, desarrollado junto al colectivo MAFAPO; “Jóvenes y madres víctimas en resistencia”, enfocado en la construcción de un dispositivo de memoria transmedia sobre el estallido social; “Ellas tienen razón”, relacionado con procesos de memorialización en La Escombrera y la Comuna 13 de Medellín; y los proyectos “Dispositivos de Memoria Comunidad de Paz de San José de Apartadó” y “Unión Patriótica vs. Colombia”. De igual manera, se implementaron los Semilleros de Circo por la Vida y la Paz en nueve territorios priorizados del país, mediante talleres, circo foros y cierres artísticos dirigidos a niños, niñas, adolescentes, jóvenes y mujeres, promoviendo espacios de convivencia, expresión artística y fortalecimiento comunitario. Asimismo, el Grupo de Teatro consolidó procesos de creación-investigación teatral en distintos departamentos del país, articulando metodologías colaborativas, memoria corporal, relatos de vida, teatro de calle y radioteatro para fortalecer identidades culturales, redes comunitarias y escenarios de diálogo territorial. Estas acciones contribuyeron al fortalecimiento de la cultura de paz, la memoria y la participación cultural en las regiones.</t>
  </si>
  <si>
    <t>Niños, niñas, adolescentes y jóvenes beneficiarios de formación musical en escuelas tipo y comunitarias de música.</t>
  </si>
  <si>
    <t>Durante la vigencia 2023 se adelantaron acciones de fortalecimiento, formación y consolidación de escuelas tipo y comunitarias de música en el marco del Plan Nacional de Música para la Convivencia, orientadas a garantizar el acceso y disfrute de los derechos culturales de niños, niñas, adolescentes y jóvenes en distintos territorios del país. En este sentido, se desarrollaron procesos administrativos, jurídicos y contractuales para la estructuración y ejecución del convenio de asociación No. 4050 de 2023 suscrito entre el Ministerio de Cultura y la Corporación Pi3nsa, cuyo objeto estuvo dirigido a fortalecer procesos de formación musical desde una perspectiva pedagógica y de derechos culturales. A través de este convenio se impulsó el fortalecimiento y consolidación de escuelas municipales y comunitarias de música en territorios como Carmen de Bolívar, Tumaco, Buenos Aires (Cauca), Cali, Buenaventura, Guapi, Timbiquí, San Basilio de Palenque, el Resguardo Gambia (Cauca), así como procesos de formación musical en territorios de frontera como San Andrés y Amazonas, y acciones en el Resguardo Las Delicias en cumplimiento de la Sentencia T-302. Estas estrategias permitieron ampliar los espacios de formación artística y musical para la niñez y juventud en contextos étnicos, rurales y comunitarios, alcanzando al cierre de la vigencia un total de 3.308 niños, niñas, adolescentes y jóvenes beneficiarios.</t>
  </si>
  <si>
    <t>Durante la vigencia 2025 se adelantaron acciones administrativas, técnicas y de articulación territorial orientadas al fortalecimiento de procesos de formación musical dirigidos a niños, niñas, adolescentes y jóvenes en escuelas municipales y comunitarias de música. En este marco, entre los meses de marzo y abril se desarrolló el proceso competitivo MC-RE-CO-0001-2025, mediante el cual fue seleccionada la ESAL Unión Temporal Colombia Fortalecida en Música y Cultura, suscribiéndose el Convenio No. 1026 de 2025 para la implementación de las acciones previstas. Posteriormente, se realizó la socialización de alcances, cronogramas y lineamientos de ejecución, así como la revisión de requerimientos técnicos y necesidades territoriales identificadas en las escuelas participantes. De igual manera, se adelantaron encuentros de articulación con Escuelas Municipales de Música, Escuelas Comunitarias y representantes del pueblo Awá en territorios de frontera, y se gestionaron las solicitudes de contratación para el fortalecimiento de siete escuelas comunitarias y treinta y una escuelas municipales y comunitarias de música. En el mes de octubre se completó el proceso contractual e inició la ejecución de clases y actividades formativas en los territorios priorizados. No obstante, debido a dificultades asociadas al cumplimiento contractual por parte del asociado UT Colombia Fortalecida en Música y Cultura, fue necesario adelantar actuaciones administrativas y audiencias por presunto incumplimiento, toda vez que al cierre de la vigencia no se contaba con los informes finales y soportes requeridos para validar el cumplimiento del indicador. En consecuencia, el reporte cuantitativo de beneficiarios para la vigencia 2025 se mantuvo en cero (0).</t>
  </si>
  <si>
    <t>Durante el primer semestre de la vigencia se desarrollaron las actividades preparatorias necesarias para la implementación del indicador, avanzando en las etapas de planeación, gestión administrativa y estructuración contractual. Entre enero y marzo se adelantó la elaboración y finalización de los documentos precontractuales, la aprobación del proceso por parte del comité de contratación, la publicación del proceso en SECOP y la evaluación de propuestas. Adicionalmente, durante el mes de abril se avanzó en la definición de los aspectos técnicos y misionales de la estrategia, en articulación con las orientaciones impartidas por el Viceministerio de las Artes, consolidando las condiciones requeridas para la posterior ejecución de las acciones programadas para la vigencia 2026.</t>
  </si>
  <si>
    <t>Niños, niñas, adolescentes y jóvenes beneficiarios de formación en danza en escuelas municipales, escuelas comunitarias y organizaciones culturales.</t>
  </si>
  <si>
    <t>Durante la vigencia 2023 se adelantaron acciones de planificación, estructuración contractual, articulación territorial y ejecución de procesos de formación en danza dirigidos a niños, niñas, adolescentes y jóvenes en escuelas municipales, escuelas comunitarias y organizaciones culturales del país. En este marco, se suscribieron convenios y se desarrollaron procesos administrativos, técnicos y pedagógicos para fortalecer la oferta formativa en diferentes territorios, incluyendo la implementación de estrategias de registro y seguimiento de beneficiarios, el acompañamiento a procesos artísticos y culturales y el fortalecimiento de capacidades institucionales y comunitarias. Como resultado, finalizaron los procesos artísticos en escuelas municipales y comunitarias de danza, logrando la atención de 3.087 niños, niñas, adolescentes y jóvenes beneficiarios en departamentos como Huila, Caquetá, Quindío, Chocó, Cundinamarca, Risaralda, Valle del Cauca, Atlántico, Antioquia y Cauca, contribuyendo al fortalecimiento de los derechos culturales, la formación artística y la consolidación de espacios de participación y construcción de tejido social a través de la danza.</t>
  </si>
  <si>
    <t>Durante la vigencia 2025 se adelantaron acciones de fortalecimiento a los procesos de formación en danza dirigidos a niños, niñas, adolescentes y jóvenes en escuelas municipales, escuelas comunitarias y organizaciones culturales, mediante la ejecución del convenio 1127-2025, la definición de metas, regionalización y acompañamiento técnico en ocho departamentos priorizados: Caquetá, Córdoba, Guaviare, Meta, Santander, Tolima, Nariño y Norte de Santander. En el marco de la implementación se desarrollaron mesas técnicas, selección y contratación de ocho asesores territoriales, consolidación de bases de datos de escuelas dotadas, revisión documental, encuentros metodológicos y visitas presenciales para el seguimiento pedagógico y la verificación de dotaciones en los municipios priorizados. Las acciones permitieron fortalecer los procesos formativos y la implementación de la propuesta pedagógica en escuelas ubicadas en Belén de los Andaquíes, Curillo y San José del Fragua (Caquetá); Mesetas y Mapiripán (Meta); San José del Guaviare (Guaviare); Carmen de Chucurí, Lebrija y Betulia (Santander); Chaparral, Espinal y Melgar (Tolima); Consacá, Yacuanquer, Pupiales y Tangua (Nariño); Bochalema, Silos y Pamplona (Norte de Santander); y Valencia, San Antero y Buenavista (Córdoba), alcanzando un total de 2.000 niños, niñas, adolescentes y jóvenes beneficiarios de procesos de formación en danza durante la vigencia 2025.</t>
  </si>
  <si>
    <t>Durante el primer semestre de la vigencia se adelantaron las acciones de planeación, gestión administrativa y estructuración contractual necesarias para la implementación de las actividades asociadas al indicador. Entre enero y marzo se desarrolló el proceso precontractual, incluyendo la elaboración de documentos, la aprobación por parte del comité de contratación, la publicación del proceso competitivo MCRECO_008 en SECOP y la evaluación de propuestas, lo que permitió la suscripción del Convenio de Asociación No. 0956 con la Corporación Social Incluyamos, cuya ejecución inició el 15 de abril de 2026. Posteriormente, aunque las dificultades relacionadas con el PAC retrasaron el primer desembolso y limitaron el inicio de algunas actividades, se mantuvo la articulación técnica y administrativa con el operador para garantizar la adecuada implementación de la estrategia. Como resultado, durante el mes de junio se llevó a cabo el Encuentro Nacional del Componente de Formación con la participación de los diez maestros asesores responsables del fortalecimiento de las Escuelas Municipales de Danza, en el cual se definieron las regiones de intervención, se socializaron las metodologías, instrumentos de seguimiento y actividades de acompañamiento territorial. Asimismo, se culminó la contratación de los diez maestros asesores, permitiendo el inicio de las visitas de asistencia técnica a las escuelas de danza conforme al cronograma establecido para la vigencia 2026.</t>
  </si>
  <si>
    <t xml:space="preserve">Propiciar el fortalecimiento de espacios e instancias organizativas, colectivos, redes y procesos asociativos con vocación de formación, creación, circulación y gestión en las artes y la cultura </t>
  </si>
  <si>
    <t>Salas Concertadas Fortalecidas</t>
  </si>
  <si>
    <t>Durante la vigencia 2023, el Programa Nacional de Salas Concertadas fortaleció 177 salas concertadas mediante el desarrollo y consolidación de la convocatoria nacional liderada por la Dirección de Artes, iniciando con la revisión y ajuste de los términos de referencia, la publicación de la convocatoria y la recepción de 268 propuestas a nivel nacional. Posteriormente, se adelantó el proceso de revisión administrativa, técnica y jurídica de las iniciativas, así como la selección de jurados especializados encargados de la evaluación. Como resultado, en mayo se otorgaron inicialmente 171 becas; no obstante, tras la recepción y análisis de 59 recursos de reposición presentados por entidades participantes, se realizó una nueva revisión técnica y jurídica que permitió ajustar la distribución de los recursos y ampliar el número de entidades beneficiadas, alcanzando finalmente el fortalecimiento de 177 salas concertadas a través de la asignación de recursos para el desarrollo y sostenibilidad de sus procesos artísticos y culturales.</t>
  </si>
  <si>
    <t>Durante la vigencia 2024, el Programa Nacional de Salas Concertadas fortaleció 193 salas de teatro mediante la implementación y seguimiento de la convocatoria nacional, garantizando el cumplimiento de los requisitos técnicos, administrativos y financieros establecidos por el Ministerio de las Culturas, las Artes y los Saberes. En el transcurso del año se adelantó el acompañamiento y la verificación de la ejecución de los proyectos apoyados, y con corte al 31 de diciembre se completó satisfactoriamente la revisión de los informes finales presentados por las 193 salas beneficiarias, validando el desarrollo de las actividades y el cumplimiento de los compromisos adquiridos. Posteriormente, se realizó el traslado de la documentación correspondiente a la oficina financiera del Ministerio para adelantar el trámite de los pagos y el cierre administrativo de la convocatoria.</t>
  </si>
  <si>
    <t>Durante la vigencia 2025, el indicador “Salas Concertadas Fortalecidas” alcanzó un total de 205 salas beneficiadas mediante la implementación de la convocatoria del Programa Nacional de Salas Concertadas, iniciativa orientada al fortalecimiento de la continuidad y permanencia de procesos de creación, circulación, formación, investigación y apropiación del teatro y las artes escénicas en espacios teatrales y rurales reconocidos por las comunidades. En el marco de esta estrategia, se destinaron $10.000 millones para apoyar salas independientes en todo el país, beneficiando 131 salas consolidadas con más de 10 años de trayectoria, 62 salas emergentes con trayectorias entre 5 y 9 años y 12 salas históricas con más de 40 años de actividad ininterrumpida, contribuyendo así a la sostenibilidad, preservación y fortalecimiento de los saberes artísticos y culturales asociados al desarrollo teatral colombiano.</t>
  </si>
  <si>
    <t>Durante el primer semestre de la vigencia se avanzó en la implementación del Programa Nacional de Salas Concertadas mediante el desarrollo de las acciones de planeación, convocatoria, evaluación y fortalecimiento institucional. En febrero se realizó el lanzamiento del Sistema Nacional de Convocatorias Públicas Artísticas y Culturales, a través del cual se publicó la convocatoria de la Beca del Programa Nacional de Salas Concertadas dentro del Portafolio para la Dinamización de los Espacios Culturales. Durante marzo y abril se recibieron y revisaron técnica y documentalmente 225 propuestas, las cuales fueron sometidas al proceso de evaluación por parte de los jurados designados. Como resultado, en mayo se publicaron los resultados de la convocatoria, seleccionando 123 salas de teatro de 17 departamentos del país como beneficiarias del programa. Posteriormente, durante junio se adelantó el acompañamiento técnico y administrativo para la atención de los recursos de reposición presentados frente a la Resolución No. 0892 de 2026, sin que ello modificara la lista definitiva de beneficiarios. Adicionalmente, se desarrollaron acciones de fortalecimiento institucional, entre ellas la revisión anticipada de la documentación de las propuestas, la estructuración de una estrategia de acompañamiento para las salas elegibles que no obtuvieron financiación por limitaciones presupuestales, el avance en la formulación de los documentos técnicos y conceptuales para consolidar el programa como política pública articulada al Plan Nacional de Teatro y Circo, y el apoyo a la organización de las sesiones regionales de elección de delegados para el Encuentro Nacional de Salas Concertadas 2026.</t>
  </si>
  <si>
    <t>Dotaciones de instrumentos musicales entregadas</t>
  </si>
  <si>
    <t>Durante la vigencia 2023, el indicador “Dotaciones de instrumentos musicales entregadas -PA-PEI -Formación” alcanzó un total de 123 dotaciones entregadas a escuelas de música de diferentes municipios del país, en el marco de las acciones adelantadas por el Plan Nacional de Música para la Convivencia. A través de los convenios suscritos con la Fundación Canto por la Vida, se desarrollaron procesos de fortalecimiento a escuelas municipales y comunitarias mediante la construcción y entrega de instrumentos musicales en formatos de músicas tradicionales, así como material pedagógico y musical. En el desarrollo de esta estrategia se vincularon 25 lutieres de diversas regiones del país, quienes participaron en la construcción y evaluación técnica de 3.017 instrumentos musicales. Las entregas se realizaron en municipios de departamentos como Antioquia, Atlántico, Bolívar, Caquetá, Casanare, Cauca, Cesar, Córdoba, Cundinamarca, Huila, La Guajira, Magdalena, Meta, Nariño, Norte de Santander, Putumayo, Quindío, Sucre, Tolima, Valle del Cauca y Vichada, beneficiando procesos de formación musical y fortaleciendo las capacidades pedagógicas y artísticas de las escuelas de música en los territorios.</t>
  </si>
  <si>
    <t>Durante la vigencia 2025, el indicador “Dotaciones de instrumentos musicales entregadas” no registró avance cuantitativo, debido a ajustes técnicos y metodológicos realizados en la estructuración del proyecto orientado al fortalecimiento de los procesos de formación en escuelas municipales de música y establecimientos educativos públicos, en el marco del Plan Nacional de Música para la Convivencia (PNMC) y el Programa Artes para la Paz. En desarrollo de este proceso, se adelantó la revisión de la propuesta presentada por la Fundación Nacional Batuta, la cual contemplaba la dotación instrumental, el suministro de material pedagógico musical y la realización de talleres de formación. Durante la vigencia se recibieron orientaciones técnicas relacionadas con la inclusión y posterior exclusión de la dotación de vestuario dentro del alcance del proyecto, lo que implicó ajustes sucesivos a la propuesta en articulación con el Grupo de Danza, el PNMC y el Programa Artes para la Paz, manteniéndose el proyecto en etapa de revisión y ajuste al cierre de la vigencia.</t>
  </si>
  <si>
    <t>Durante el primer semestre de la vigencia se adelantaron las acciones de planeación, gestión administrativa y precontractual requeridas para fortalecer los procesos de formación de las Escuelas Municipales de Música mediante dotación instrumental en formatos de músicas tradicionales, en el marco del Plan Nacional de Música para la Convivencia. Entre enero y marzo se desarrolló la estructuración técnica y contractual del proceso competitivo; posteriormente, el proceso MC-RE-CO-0013-2026 fue declarado desierto, lo que dio lugar a la redefinición de los aspectos técnicos y contractuales para una nueva convocatoria. Como resultado, en mayo se publicó el proceso competitivo MC-RE-CO-0036-2026 y, en junio, tras surtirse la evaluación correspondiente, fue adjudicado a la Fundación Canto por la Vida mediante la Resolución 1053 de 2026. El convenio inició su ejecución el 19 de junio con una meta de fortalecer 24 procesos de formación de escuelas municipales de música mediante la entrega de dotaciones instrumentales, respaldada por una inversión del Ministerio de $739.700.000. Adicionalmente, el 26 de junio se realizó el primer comité operativo, dando inicio a la coordinación técnica y administrativa para la ejecución de las acciones previstas durante la vigencia.</t>
  </si>
  <si>
    <t>Dotaciones de kits de vestuarios entregadas</t>
  </si>
  <si>
    <t>Durante la vigencia 2023, el indicador “Dotaciones de kits de vestuarios entregadas -PA-PEI -Formación” alcanzó un total de 30 kits de vestuario entregados a municipios beneficiarios, en el marco de las acciones orientadas al fortalecimiento de los procesos de formación en danza y preservación de las prácticas culturales en los territorios. A través del convenio 3270 de 2023 suscrito con la Corporación Elite, se desarrollaron actividades de planificación, concertación de planes de trabajo y regionalización de municipios beneficiarios, así como la definición de diseños y requerimientos técnicos de los vestuarios. Durante la ejecución se adelantaron procesos de selección y compra de materiales, elaboración y seguimiento técnico a los talleres de confección, evidenciando avances progresivos en la producción de los kits hasta completar su embalaje y entrega final. Asimismo, se realizó el envío de actas de entrega a las entidades territoriales para su incorporación en inventarios institucionales, contribuyendo al fortalecimiento de las escuelas municipales de danza y de los procesos artísticos y culturales asociados a la formación y circulación de prácticas tradicionales en los territorios.</t>
  </si>
  <si>
    <t>Durante el primer semestre de la vigencia se avanzó en la implementación de las acciones orientadas al fortalecimiento de los procesos de formación en danza mediante la dotación de vestuario para escuelas municipales y comunidades étnicas, luego de que durante los primeros meses del año se adelantaran las actividades de planeación, gestión administrativa y precontractual necesarias para la suscripción del convenio. En abril se formalizó el Convenio de Asociación No. 0956 de 2026 con la Corporación Incluyamos, iniciando las acciones de articulación y coordinación para la ejecución del proyecto. Aunque en mayo la ejecución presentó retrasos debido a dificultades asociadas al primer desembolso del PAC, se mantuvo la gestión interinstitucional y la planeación de las actividades. Como resultado, en junio se notificó a las escuelas municipales beneficiarias de la vigencia 2026 y se definieron los kits de vestuario a confeccionar de acuerdo con las necesidades de cada territorio. Asimismo, culminó la contratación de dos organizaciones y tres nodos territoriales de confeccionistas encargados de la elaboración de los vestuarios, iniciando la fase de planeación técnica y administrativa. De manera complementaria, se avanzó en el acompañamiento a cinco comunidades étnicas: Resguardo Pablo Muera (Antioquia), Resguardo Toez (Cauca), Resguardo Munchique (Cauca), Resguardo Guachavez (Nariño), Resguardo indígena Kizgo (Cauca), priorizadas para el cumplimiento de sentencias, consolidando la documentación requerida y recibiendo las primeras propuestas presupuestales para la contratación que permitirá desarrollar las dotaciones previstas.</t>
  </si>
  <si>
    <t>Personas vinculadas al proceso de cualificación en diseño y confección de vestuarios de danza</t>
  </si>
  <si>
    <t>Durante la vigencia 2023, el indicador “Personas vinculadas al proceso de cualificación en diseño y confección de vestuarios de danza -PA-PEI -Formación” alcanzó un total de 40 personas beneficiadas mediante el desarrollo de procesos de formación y cualificación orientados al diseño y confección de vestuarios para danza tradicional. En el marco del convenio 3270 de 2023 suscrito con la Corporación Elite, se adelantaron acciones de planificación, regionalización y conformación de equipos de confeccionistas en las regiones de Huila, Tolima, Cundinamarca y Montes de María, bajo una metodología de aprendizaje práctico basada en el principio “aprender-haciendo”. Durante la ejecución del proyecto se desarrollaron procesos de formación técnica, consolidación de contenidos y contratación de las participantes, quienes pusieron en práctica los conocimientos adquiridos mediante la elaboración de vestuarios tradicionales. Asimismo, se realizó seguimiento técnico a los productos confeccionados, revisión de acabados y recepción a satisfacción de los vestuarios elaborados, fortaleciendo las capacidades locales en diseño, confección y oficios asociados a la danza y promoviendo procesos de economía cultural y sostenibilidad artística en los territorios.</t>
  </si>
  <si>
    <t>Durante la vigencia 2025, el indicador “Número de personas vinculadas al proceso de cualificación en diseño y confección de vestuarios de danza” alcanzó un total de 20 confeccionistas vinculadas y cualificadas en procesos de diseño y confección de vestuario para la danza, mediante la implementación de acciones orientadas al fortalecimiento de capacidades técnicas y productivas en los territorios. En el marco del convenio 1127-2025, suscrito para fortalecer procesos de dotación de vestuarios dirigidos a escuelas municipales y comunidades étnicas, se consolidaron nodos de trabajo en Huila, Tolima, Montes de María (Sucre) y el Consejo Comunitario de Aganché (Cauca), desarrollando procesos de formación y producción bajo metodologías de trabajo colaborativo y aprendizaje práctico. Esta estrategia permitió fortalecer conocimientos técnicos en confección, dinamizar economías culturales locales y promover la sostenibilidad de procesos asociados a la danza y a los oficios tradicionales vinculados a la creación de vestuarios en diferentes regiones del país.</t>
  </si>
  <si>
    <t>Durante el primer semestre de la vigencia se avanzó en la implementación de las acciones orientadas al fortalecimiento de los procesos de cualificación en diseño y confección de vestuarios para la danza, luego de que durante los primeros meses del año se adelantaran las actividades de planeación, gestión administrativa y precontractual necesarias para la suscripción del convenio. En abril se formalizó el Convenio de Asociación No. 0956 de 2026 con la Corporación Incluyamos, dando inicio a las acciones de articulación y coordinación para la ejecución del proyecto. Aunque en mayo la ejecución presentó retrasos debido a dificultades asociadas al primer desembolso del PAC, se mantuvo la gestión interinstitucional y la planeación de las actividades. Como resultado, en junio se fortalecieron los procesos de cualificación mediante la contratación de las organizaciones Corporación Pasos – Montes de María y Asomutoli – Tolima, así como de tres nodos territoriales de confeccionistas (Montes de María, Tolima y Facatativá), responsables de la elaboración de los kits de vestuario de la vigencia 2026. Estas acciones permitieron iniciar la fase de planeación técnica y administrativa del proceso, incluyendo la definición de cronogramas, la adquisición de materiales y la articulación entre los equipos de confección y el Grupo de Danza. Adicionalmente, se vincularon cuatro coordinadoras territoriales encargadas de brindar acompañamiento técnico y operativo a los nodos de confección, fortaleciendo las capacidades organizativas y técnicas de las confeccionistas participantes y garantizando el seguimiento a la implementación de la estrategia.</t>
  </si>
  <si>
    <t>Comunidades indígenas beneficiarias de procesos artísticos y culturales</t>
  </si>
  <si>
    <t>Durante la vigencia 2023, el indicador “Comunidades indígenas beneficiarias de procesos artísticos y culturales” alcanzó un total de cinco (5) comunidades y organizaciones indígenas beneficiarias, mediante la implementación de procesos de formación concertados en el marco de la Mesa Permanente de Concertación (MPC). Las acciones desarrolladas estuvieron orientadas al fortalecimiento de procesos artísticos, culturales y lingüísticos en música y danza, a través de mecanismos de articulación con organizaciones representativas de los pueblos indígenas y la suscripción de convenios para la ejecución territorial de las iniciativas priorizadas. En este marco, se adelantaron procesos de concertación, gestión financiera y articulación institucional con organizaciones como la Organización Nacional de los Pueblos Indígenas de la Amazonia Colombiana (OPIAC), la Organización Nacional Indígena de Colombia (ONIC) y el Consejo Regional Indígena del Cauca (CRIC), así como la ejecución del convenio interadministrativo 4055-2023 para el fortalecimiento de “La minga del arte indígena culturas en comunicación”. Como resultado, se desarrollaron cinco procesos de formación acordados con la CONCIP, beneficiando al Cabildo Menor de Casitas Argentina, Autoridades Tradicionales Indígenas de Colombia Gobierno Mayor, Autoridades Indígenas de Colombia por la Pacha Mama (AICO), la Confederación Indígena Tayrona (CIT) y la Organización Nacional de los Pueblos Indígenas de la Amazonia Colombiana (OPIAC), contribuyendo al fortalecimiento de las prácticas culturales, artísticas y de comunicación propias de los pueblos indígenas del país.</t>
  </si>
  <si>
    <t>Contribuir al fortalecimiento de la formación artística y cultural en todos los niveles y modalidades con criterios de calidad, pertinencia, oportunidad y respeto por la diversidad y saberes locales, rurales y urbanos</t>
  </si>
  <si>
    <t>Personas beneficiarias de procesos de formación artística y cultural</t>
  </si>
  <si>
    <t>Durante la vigencia 2024, el indicador “Personas beneficiarias de procesos de formación artística y cultural” alcanzó un total de 2.129 personas beneficiarias mediante la implementación de procesos de formación orientados al fortalecimiento de capacidades artísticas, pedagógicas y culturales en diferentes áreas artísticas y territorios del país. En el marco de esta estrategia se desarrollaron acciones formativas en música, circo, teatro, artes visuales, educación artística y danza, beneficiando a 486 personas en procesos de formación musical, 121 en procesos de circo, 370 en teatro, 98 en artes visuales, 221 en educación artística y 833 en danza. Estas acciones contribuyeron al fortalecimiento de la formación artística y cultural, la apropiación de prácticas creativas y el acceso a espacios de aprendizaje y circulación cultural, alcanzando el 93 % del compromiso inicialmente pactado para la vigencia.</t>
  </si>
  <si>
    <t>Durante el primer semestre de la vigencia se registraron avances en la implementación de las estrategias de formación y fortalecimiento de las artes en el territorio, luego de que durante los primeros meses del año se adelantaran las gestiones de planeación, estructuración administrativa, precontractual y contractual necesarias para la puesta en marcha de los diferentes convenios asociados a los indicadores. A partir de abril y mayo iniciaron la ejecución de múltiples acciones en los subsectores de artes plásticas, circo, danza, música y teatro mediante la suscripción de convenios con entidades aliadas y el desarrollo de procesos de articulación técnica y metodológica. Como resultado, en junio se consolidó la implementación de las iniciativas con la apertura de procesos formativos de la Escuela Itinerante de Artes Plásticas y Visuales en diferentes nodos territoriales; la realización de la fase presencial del Congreso Nacional de Circo y la definición de acciones del sector en el Programa Artes para la Paz; el Encuentro Nacional del Componente de Formación en Danza y el inicio de la asistencia técnica a las Escuelas Municipales de Danza; la formulación de proyectos por parte de las Escuelas Comunitarias de Jóvenes para Jóvenes; la aprobación de los laboratorios de cocreación y apropiación de material pedagógico y de los Laboratorios de Músicas Comunitarias del Plan Nacional de Música para la Convivencia; y el inicio del programa de Educación para el Trabajo y el Desarrollo Humano en teatro de títeres, junto con el diseño de estrategias de formación continua y encuentros regionales de formadores. Estos avances permitieron consolidar las condiciones técnicas, metodológicas y territoriales para la ejecución de las acciones previstas durante la vigencia 2026.</t>
  </si>
  <si>
    <t>Aportar al reconocimiento, valoración y difusión de saberes artísticos y culturales para la construcción de una memoria viva, diversa y dinámica que promueva un nuevo relato de nación pluralista, incluyente y respetuoso de la vida y el territorio</t>
  </si>
  <si>
    <t>Personas beneficiadas de procesos de  construcción de memorias y reconocimientos realizados a artistas, cultores, cultoras, sabedores y sabedoras  a través del programa Voces y saberes en las artes</t>
  </si>
  <si>
    <t>Durante la vigencia 2023, el indicador “Personas beneficiadas en procesos de construcción de memorias y reconocimientos realizados a artistas, cultores, cultoras, sabedores y sabedoras a través del programa Voces y Saberes en las Artes” alcanzó un total de 30 personas beneficiadas mediante acciones orientadas al reconocimiento, salvaguardia de memoria y visibilización de trayectorias artísticas y culturales en el país. En el marco de esta estrategia se adelantaron procesos de identificación y selección de personas beneficiarias, priorizando población mayor de 60 años y en altos niveles de vulneración de derechos, cuyos aportes han contribuido al fortalecimiento de sectores como la música, la danza, el teatro, el circo, las artes visuales y la construcción de paz desde las artes. Así mismo, se desarrollaron procesos contractuales y de articulación para la ejecución de los recursos asociados al programa, incluyendo la selección de productoras encargadas de los registros y productos de memoria. Como resultado, además de los reconocimientos realizados, se construyeron productos audiovisuales, sonoros y digitales destinados a preservar y difundir el legado de artistas, cultores, cultoras, sabedores y sabedoras en la memoria cultural del país, en el marco de la estrategia Voces y Saberes en las Artes.</t>
  </si>
  <si>
    <t>Apoyar la participación de los artistas colombianos en escenarios y eventos relevantes a nivel internacional, para la construcción de lazos de cooperación, diálogo con gobiernos, redes y otras instancias que aporten, a la internacionalización del sector artístico del país. Desarrollo de encuentros para promover el debate sobre las artes y su devenir en Colombia y en el mundo.</t>
  </si>
  <si>
    <t>Beneficiarios de las acciones de apoyo, promoción y fortalecimiento de la circulación artística</t>
  </si>
  <si>
    <t>Durante el primer semestre de la vigencia se registraron avances en la implementación de las acciones de apoyo, promoción y fortalecimiento de la circulación artística, luego de que durante los primeros meses del año se adelantaran las gestiones de planeación, estructuración precontractual y contractual requeridas para la suscripción del convenio que soporta la ejecución del indicador. Tras declararse desierto el proceso competitivo inicial, se realizaron los ajustes técnicos y contractuales correspondientes y se publicó un nuevo proceso en SECOP, lo que permitió la suscripción e inicio de ejecución del convenio el 12 de mayo de 2026. A partir de este momento se dio inicio a la implementación de la estrategia mediante el desarrollo de procesos de circulación artística en diferentes territorios del país. Entre mayo y junio se realizaron actividades de circulación, presentaciones artísticas, articulación territorial y fortalecimiento de procesos culturales en el marco de iniciativas como Circuitos Vivos y Teatro sin Fronteras, alcanzando intervenciones en al menos nueve municipios del país y promoviendo la participación de diversos sectores poblacionales, incluidos grupos étnicos, población campesina y agentes culturales. Estas acciones reflejan un avance progresivo en el cumplimiento de las metas del indicador, con una inversión acumulada superior a $523 millones y el fortalecimiento de la circulación artística liderada por la Dirección de Artes.</t>
  </si>
  <si>
    <t>Impulsar la formulación, actualización o implementación de políticas públicas y planes sectoriales en el campo de las artes</t>
  </si>
  <si>
    <t xml:space="preserve">Políticas o planes para las artes formulados, actualizados o implementados </t>
  </si>
  <si>
    <t>Durante la vigencia 2023, el indicador “Políticas o planes para las artes formulados, actualizados o implementados” alcanzó un total de 3 instrumentos formulados y actualizados, correspondientes al Plan Nacional de Danza, el Plan Nacional de Música y el Plan Nacional de Teatro. En el marco de este proceso se adelantaron acciones de construcción, consolidación técnica y revisión de los documentos estratégicos orientados al fortalecimiento de las políticas públicas para las artes en Colombia. Al cierre de la vigencia se realizó la entrega de los documentos finales para revisión por parte del equipo técnico de la Dirección de Artes y su posterior radicación ante el área de planeación, avanzando así en la consolidación de lineamientos estratégicos para el fortalecimiento de los procesos artísticos, culturales y territoriales del país. Estas acciones contribuyeron a la actualización y fortalecimiento de instrumentos de planeación sectorial orientados al desarrollo de las artes y la garantía de los derechos culturales.</t>
  </si>
  <si>
    <t>Durante la vigencia 2025 se cumplió la meta de formulación, socialización y retroalimentación de cuatro instrumentos estratégicos para el fortalecimiento de las artes en el país: el Plan Nacional de Danza, el Plan Nacional de Teatro, el Plan Nacional de Circo y el Plan Nacional de Música. Estos procesos permitieron consolidar hojas de ruta sectoriales construidas con participación de agentes, organizaciones y actores territoriales, orientadas a fortalecer la creación, formación, circulación, investigación y gobernanza cultural.
En el caso del Plan Nacional de Danza para el Pueblo, se realizaron procesos de retroalimentación, socialización y definición de estrategias de seguimiento, incluyendo espacios con el Consejo Nacional de Danza, redes sectoriales nacionales e internacionales y actores territoriales. Asimismo, se armonizaron proyectos, indicadores y metas con los ejes estratégicos del plan y los enfoques de derechos culturales.
Para el sector teatral se formuló y puso en marcha el Plan Nacional de Teatro “Voces que cobran vida”, socializado en 23 departamentos mediante 37 encuentros que convocaron a más de 500 agentes culturales. De igual forma, se lanzó el primer Plan Nacional de Circo “Nuestro circo, el de las familias, los artistas, las comunidades y el país”, constituyéndose en la primera hoja de ruta nacional para el fortalecimiento, sostenibilidad y reconocimiento de esta práctica artística.
En materia musical, se avanzó en la consolidación del Plan Nacional de Música para la Convivencia mediante el acompañamiento técnico a planes departamentales, el fortalecimiento de los Comités Departamentales de Música (CODEMUS) y la articulación con actores territoriales. Estas acciones permitieron consolidar mecanismos de gobernanza musical en 27 departamentos y fortalecer la implementación territorial de la política pública del sector.</t>
  </si>
  <si>
    <t>Durante el primer semestre de la vigencia se registró el cumplimiento de la meta asociada a la formulación y lanzamiento del Plan Nacional de Artes Plásticas y Visuales 2026-2036. Durante los primeros meses del año se adelantaron las gestiones de planeación, estructuración administrativa y contractual necesarias para la suscripción del convenio que soporta la ejecución de las acciones del Grupo de Artes Plásticas y Visuales. Posteriormente, tras declararse desierto el primer proceso competitivo, se realizó una nueva convocatoria que permitió la adjudicación del convenio de asociación con la Fundación Arteria y el inicio de su ejecución en mayo. De manera paralela, se consolidó el documento del Plan Nacional de Artes Plásticas y Visuales, el cual surtió el proceso de revisión técnica, jurídica, de corrección de estilo y diagramación, fue aprobado por el Comité Directivo del Ministerio el 20 de mayo y, finalmente, lanzado oficialmente el 17 de junio en Mapa Teatro, en Bogotá. Durante este evento se presentó el Plan mediante un conversatorio con actores que participaron en su construcción y una instalación audiovisual sobre los principales proyectos, logros y retos del sector. Con su publicación en formato físico y digital y el inicio de las jornadas de socialización territorial y virtual con agentes culturales del país, se dio cumplimiento a la meta prevista para la vigencia.</t>
  </si>
  <si>
    <t>Promover planes, programas, proyectos y procesos artísticos y culturales que amplíen el grado de participación y equidad de los diferentes grupos poblacionales para garantizar el goce efectivo de los derechos</t>
  </si>
  <si>
    <t>Beneficiarios de formación con enfoque poblacional en el sector de la danza</t>
  </si>
  <si>
    <t>Durante el primer semestre de la vigencia se registraron avances en la implementación de la iniciativa Danza, vínculos y cuidados, luego de que durante los primeros meses del año se adelantaran las gestiones de planeación, estructuración administrativa, precontractual y contractual necesarias para la suscripción del convenio que soporta la ejecución del indicador. Entre marzo y abril se desarrolló el proceso competitivo que permitió la selección de la Corporación Incluyamos como entidad aliada y, posteriormente, en mayo se suscribió e inició el Convenio de Asociación No. 0956. Aunque el inicio de la ejecución se vio afectado por retrasos en el primer desembolso derivados de dificultades asociadas al PAC, se mantuvieron las acciones de articulación institucional y planeación de las actividades. Como resultado, en junio se avanzó en la concertación territorial para la implementación de la estrategia en los departamentos de La Guajira y Arauca, definiendo conjuntamente con las entidades territoriales y la Corporación Con Cuerpos Danza Integrada la metodología de trabajo, el cronograma de convocatorias y la realización de los talleres durante el segundo semestre, así como las acciones de contratación y articulación necesarias para garantizar el desarrollo de la iniciativa en ambos territorios.</t>
  </si>
  <si>
    <t>Número de escuelas municipales/comunidades que reciben asesoría técnica - Danza</t>
  </si>
  <si>
    <t>Durante el primer semestre de la vigencia se registraron avances en el fortalecimiento de las Escuelas Municipales de Danza mediante el acompañamiento técnico a los procesos de dotación de espacios, luego de que durante los primeros meses del año se adelantaran las gestiones de planeación, estructuración administrativa, precontractual y contractual necesarias para la suscripción del convenio que soporta la ejecución del indicador. Entre marzo y abril se desarrolló el proceso competitivo que permitió la suscripción del Convenio de Asociación No. 0956 con la Corporación Incluyamos y el inicio de las acciones de articulación y coordinación para su implementación. Aunque durante mayo se presentaron retrasos derivados de dificultades asociadas al PAC, se mantuvieron las actividades de planeación y coordinación interinstitucional para garantizar la ejecución de la estrategia. Como resultado, en junio se realizó la regionalización de las 30 Escuelas Municipales de Danza beneficiarias y la distribución territorial de los 10 maestros asesores encargados de brindar la asistencia técnica en los municipios priorizados, optimizando la cobertura y organización del acompañamiento en campo y dejando definidas las condiciones para el inicio de las visitas técnicas y el fortalecimiento de los procesos formativos durante el segundo semestre de 2026.</t>
  </si>
  <si>
    <t>Espacios culturales como centros de pensamiento y acción para la construcción y ejercicio colectivo de la democracia</t>
  </si>
  <si>
    <t>CNA un espacio vivo
Posicionar el Centro Nacional de las Artes CNA, como espacio de creación, circulación, formación y mediación para las artes, las culturas y los saberes.</t>
  </si>
  <si>
    <t>Número de asistentes a las actividades de la agenda programática del CNA</t>
  </si>
  <si>
    <t>Durante la vigencia 2023, el indicador “Espectadores presenciales de las producciones realizadas por el Centro Nacional de las Artes” alcanzó un total acumulado de 83.966 asistentes, evidenciando una amplia participación ciudadana en la programación artística y cultural desarrollada en los diferentes escenarios del Centro Nacional de las Artes. Durante el año se realizaron conciertos, obras de teatro, espectáculos de danza, exposiciones, festivales y actividades de circulación artística en espacios como el Teatro Colón, la Sala Delia Zapata, la Sala Fanny Mikey y la Plazoleta CNA.
Entre las actividades destacadas se encuentran producciones y eventos como Woyzeck, Labio de Liebre, Patti Smith Correspondences, El Coronel no tiene quien le escriba, Boom – Concierto de Inauguración, Festival Centro, Premios Gabo, FILBO, encuentros de pueblos originarios y conciertos de la Orquesta Sinfónica Nacional de Colombia. Estas acciones contribuyeron al fortalecimiento de la circulación artística, el acceso a la cultura y la apropiación de los espacios culturales por parte de públicos diversos.</t>
  </si>
  <si>
    <t>Durante la vigencia 2024, el indicador “Espectadores presenciales de las producciones realizadas por el Centro Nacional de las Artes” alcanzó un total de 98.000 asistentes con corte al 31 de diciembre, en el marco del desarrollo de la agenda programática del Centro Nacional de las Artes. A lo largo del año se desarrollaron actividades artísticas y culturales que promovieron la participación de públicos diversos y el acceso ciudadano a la oferta cultural institucional.
La asistencia presentó un comportamiento progresivo durante la vigencia, destacándose meses como marzo con 12.054 asistentes, agosto con 11.611 asistentes y mayo con 9.712 asistentes. Estas acciones contribuyeron al fortalecimiento de la circulación artística, la apropiación de los espacios culturales y la consolidación del Centro Nacional de las Artes como escenario de encuentro cultural y participación ciudadana.</t>
  </si>
  <si>
    <t>Durante la vigencia 2025, el indicador “Número de asistentes a las actividades de la agenda programática del CNA” alcanzó un total de 136.316 asistentes, reflejando la amplia participación ciudadana en las actividades desarrolladas por el Centro Nacional de las Artes. Del total reportado, 25.843 personas participaron en actividades de mediación, espacios vivos e innovación, mientras que 110.473 asistentes hicieron parte de la programación artística desarrollada durante la vigencia.
Las acciones adelantadas contribuyeron al fortalecimiento de la circulación y apropiación cultural, promoviendo el acceso de públicos diversos a experiencias artísticas, pedagógicas y de innovación cultural en el marco de la agenda programática del CNA.</t>
  </si>
  <si>
    <t>Durante el primer semestre de la vigencia se registró un avance sostenido en el desarrollo de la agenda programática del Centro Nacional de las Artes (CNA), consolidando una amplia oferta de actividades de programación artística, mediación, espacios vivos e innovación que permitió alcanzar una asistencia acumulada de 57.744 personas. Durante los meses de enero y febrero participaron 9.563 personas, de las cuales 842 asistieron a actividades de mediación y 8.721 a la programación artística, incluyendo conciertos, encuentros culturales y el Festival Centro. En marzo se registró la participación de 4.773 asistentes y, entre el 20 de marzo y el 20 de abril, se sumaron 4.014 personas adicionales, distribuidas entre actividades de mediación (1.014) y programación artística (3.000). Posteriormente, entre el 21 de abril y el 20 de mayo se alcanzó una participación de 24.663 asistentes, de los cuales 1.954 correspondieron a actividades de mediación y 22.709 a la agenda artística. Finalmente, durante el período comprendido entre el 21 de mayo y el 20 de junio se contó con la asistencia de 14.731 personas, de las cuales 1.824 participaron en actividades de mediación, espacios vivos e innovación y 12.907 en la programación artística. Estos resultados evidencian la consolidación del Centro Nacional de las Artes como un espacio de acceso, participación y circulación cultural, fortaleciendo la oferta artística, los procesos de mediación y la apropiación social de las artes por parte de públicos diversos en el territorio nacional. Con corte a junio se realizó el primer desembolso (OP 197514026).</t>
  </si>
  <si>
    <t>Mediación, diálogos y comunidades
Acciones de democratización cultural con enfoque poblacional diferencial y de género para garantizar el acceso a la oferta artística y promover la participación creativa de ciudadanías y comunidades activas y diversas en la vida cultural del CNA.</t>
  </si>
  <si>
    <t>Agentes del ecosistema cultural impactados con la realización de la agenda programática del CNA</t>
  </si>
  <si>
    <t>Durante la vigencia 2023, se logró el impacto de 1.082 agentes del ecosistema cultural, los cuales corresponden a 479 agentes como talleristas, panelistas y otros agentes en el marco de las actividades de Mediación, Espacios Vivos e Innovación y 603 agentes correspondientes a artistas, directores, maquilladores y otros agentes del ecosistema cultural, en el marco de la agenda programática artística del Centro Nacional de las artes.</t>
  </si>
  <si>
    <t>Durante la vigencia 2024, se logró el impacto de 3.597 agentes del ecosistema cultural, los cuales corresponden a 748 agentes como talleristas, panelistas y otros agentes en el marco de las actividades de Mediación, Espacios Vivos e Innovación y 2.849 agentes correspondientes a artistas, directores, maquilladores y otros agentes del ecosistema cultural, en el marco de la agenda programática artística del Centro Nacional de las artes.</t>
  </si>
  <si>
    <t>Durante la vigencia 2025, el indicador “Agentes del ecosistema cultural impactados con la realización de la agenda programática del CNA” alcanzó un total de 4.617 agentes impactados mediante acciones desarrolladas en el marco de la programación artística, cultural y de mediación del Centro Nacional de las Artes. De este total, 3.690 agentes participaron en actividades asociadas a mediación, espacios vivos e innovación, a través de bienes y servicios relacionados con apropiación y uso de la infraestructura cultural, diálogos y experiencias culturales, así como prácticas y procesos de formación. De manera complementaria, 927 agentes del ecosistema cultural fueron impactados mediante procesos de circulación de proyectos artísticos en los espacios del CNA y en diferentes regiones del país, contribuyendo al fortalecimiento de la participación cultural, la articulación sectorial y el acceso a experiencias artísticas y culturales.</t>
  </si>
  <si>
    <t>Durante el primer semestre de la vigencia se registró un avance continuo en el fortalecimiento del ecosistema cultural a través de la agenda programática del Centro Nacional de las Artes (CNA), beneficiando de manera acumulada a 1.616 agentes culturales mediante actividades de programación artística, mediación, espacios vivos e innovación, así como acciones desarrolladas en el marco de la Red Nacional de Teatros Públicos y Patrimoniales (RNTPP). En febrero se beneficiaron 234 agentes, de los cuales 189 participaron en la programación artística y 45 en actividades de mediación. Durante el mes de marzo se impactaron 85 agentes y, entre el 20 de marzo y el 20 de abril, se beneficiaron 328 agentes, distribuidos entre actividades de programación artística, mediación y acciones de la RNTPP. Posteriormente, entre el 21 de abril y el 20 de mayo se registró un total de 424 agentes beneficiados, resultado de las actividades de programación artística, mediación y la Red Nacional de Teatros Públicos y Patrimoniales. Finalmente, entre el 21 de mayo y el 20 de junio se impactaron 545 agentes del ecosistema cultural mediante acciones de programación artística, mediación y fortalecimiento de la RNTPP. Estos resultados reflejan el fortalecimiento progresivo de las capacidades de creación, circulación y articulación del sector cultural, consolidando al Centro Nacional de las Artes como un escenario estratégico para el desarrollo y la articulación de los agentes culturales del país.</t>
  </si>
  <si>
    <t>Las voces del territorio</t>
  </si>
  <si>
    <t>Continuar con el fortalecimiento del Grupo de Fomento y Estímulos a la Creación, a la Investigación, a la Actividad Artística y Cultural a través del Programa Nacional de Concertación Cultural con el fin de reconocer la diversidad cultural, estimular el diálogo intercultural, democratizar el acceso a la cultura y al arte, fortalecer el Sistema Nacional de Cultura, y valorar la colectividad artística, cultural y de sabedoras y sabedores</t>
  </si>
  <si>
    <t>Proyectos culturales, artísticos y del patrimonio cultural, apoyados mediante el Programa Nacional de Concertación Cultural</t>
  </si>
  <si>
    <t>Durante la vigencia 2023, el indicador “Proyectos artísticos y culturales financiados a través del Programa Nacional de Concertación Cultural - PND - PEI - PA” alcanzó un total de 3.135 proyectos apoyados mediante la convocatoria del Programa Nacional de Concertación Cultural. Estas iniciativas estuvieron orientadas al fortalecimiento de procesos culturales, artísticos y patrimoniales en diferentes regiones del país, promoviendo el acceso, la formación, la circulación y la construcción de paz desde las artes y la cultura.
En el marco de la implementación del programa, se financiaron 1.456 proyectos en el eje de desarrollo y fortalecimiento de proyectos culturales, artísticos y patrimoniales; 1.289 proyectos asociados a formación en artes, culturas y saberes para la vida; 139 proyectos de circulación de las artes, las culturas y los patrimonios; y 208 proyectos enfocados en la construcción y consolidación de paz. Adicionalmente, se apoyaron 44 proyectos complementarios del sector público y privado en departamentos como Antioquia, Bogotá, Bolívar, Cauca, Chocó, Tolima y Valle del Cauca, entre otros, fortaleciendo así la gestión cultural y el desarrollo territorial del sector cultural en Colombia.</t>
  </si>
  <si>
    <t>Durante la vigencia 2024, el indicador “Proyectos artísticos y culturales financiados a través del Programa Nacional de Concertación Cultural - PND - PEI - PA” alcanzó un total de 3.135 proyectos apoyados mediante las convocatorias del Programa Nacional de Concertación Cultural y la financiación de proyectos especiales. Estas acciones permitieron fortalecer procesos culturales, artísticos y patrimoniales en los 32 departamentos del país, con cobertura en 609 municipios y Bogotá D.C.
En el marco de la convocatoria 2024 se financiaron 3.077 proyectos artísticos y culturales, distribuidos en las líneas de desarrollo y fortalecimiento cultural, formación, circulación de las artes y proyectos orientados a la construcción de paz. De manera complementaria, durante la vigencia se apoyaron 58 proyectos especiales orientados al fortalecimiento de eventos, festivales, procesos patrimoniales y espacios culturales de interés nacional, con una inversión adicional superior a $5.000 millones. Estas acciones contribuyeron al fortalecimiento territorial de las artes, las culturas y el patrimonio cultural, promoviendo la participación y sostenibilidad de iniciativas culturales en todo el país.</t>
  </si>
  <si>
    <t>Durante la vigencia 2025, el indicador “Proyectos culturales, artísticos y del patrimonio cultural, apoyados mediante el Programa Nacional de Concertación Cultural” alcanzó un total de 3.003 proyectos financiados a través del Programa Nacional de Concertación Cultural, con una asignación presupuestal de $87.906 millones. La convocatoria recibió 11.259 postulaciones provenientes de los 32 departamentos del país, evidenciando el amplio interés y participación de organizaciones y entidades culturales en el fortalecimiento del sector cultural colombiano.
Los proyectos apoyados se distribuyeron en cuatro ejes temáticos orientados al desarrollo y fortalecimiento de proyectos culturales, artísticos y patrimoniales; formación en artes, culturas y saberes para la vida; circulación de las artes, las culturas y los patrimonios; y proyectos que contribuyen a la construcción y consolidación de la paz. Estas acciones permitieron cofinanciar iniciativas con impacto local y regional, fortaleciendo la participación cultural, la gestión territorial y la sostenibilidad de procesos artísticos y patrimoniales en diferentes regiones del país.</t>
  </si>
  <si>
    <t>En el marco del Programa Nacional de Concertación Cultural (PNCC), durante la vigencia 2026 se seleccionaron y apoyaron 4.845 proyectos culturales, artísticos y de patrimonio cultural mediante las Resoluciones 1910 de 2025 y 0271 de 2026, orientados al fortalecimiento de los procesos culturales y artísticos, la salvaguardia del patrimonio cultural y la promoción de espacios de participación, formación y circulación cultural en los territorios. Posteriormente, se adelantó la formalización de los apoyos, el desembolso del 80% a los proyectos que cumplieron satisfactoriamente el proceso de formalización. De otra parte, se recibieron y revisaron los informes finales de los proyectos del primer grupo y, para aquellos que cumplen con los requisitos establecidos, se adelantaron los trámites para el pago del saldo correspondiente al 20%.</t>
  </si>
  <si>
    <t xml:space="preserve">Continuar con el fortalecimiento del Grupo de Fomento y Estímulos a la Creación, a la Investigación, a la Actividad Artística y Cultural a través del Programa Nacional de Estímulos, con el fin de estimular a los creadores, investigadores, emprendedores y gestores culturales colombianos, bien sea en el ámbito nacional o internacional, para que, en diversas disciplinas del campo cultural, reciban a través de incentivos económicos un estímulo a su práctica, labor y su quehacer cultural. </t>
  </si>
  <si>
    <t>Estímulos otorgados a través del Programa Nacional de Estímulos</t>
  </si>
  <si>
    <t>Durante la vigencia 2023, el Programa Nacional de Estímulos fortaleció el apoyo a proyectos artísticos y culturales mediante la asignación de 1.266 estímulos, en el marco de las acciones de fomento a la creación, investigación y actividad artística y cultural desarrolladas por el Ministerio de las Culturas, las Artes y los Saberes. Para esta vigencia, el presupuesto destinado al Portafolio de Convocatorias del Programa Nacional de Estímulos presentó un incremento del 51 % frente al año anterior, lo que permitió ampliar significativamente la oferta y cobertura de convocatorias.
Durante los primeros meses del año se adelantaron las acciones preparatorias para la implementación del portafolio. Entre enero y febrero se desarrolló el proceso de revisión, formulación de contenidos y lanzamiento de las convocatorias 2023 del Programa Nacional de Estímulos. Posteriormente, entre marzo y abril, se mantuvo abierta la convocatoria para la postulación de proyectos y se inició el proceso de verificación de documentos y requisitos de las propuestas inscritas.
Entre mayo y junio se conformaron y organizaron los equipos de jurados encargados de la evaluación y deliberación de las diferentes convocatorias que integraron el portafolio. Durante este periodo se adelantaron los procesos técnicos y administrativos necesarios para la selección de ganadores y la publicación de resultados de las convocatorias ofertadas.
A partir de julio se inició la asignación efectiva de estímulos a proyectos artísticos y culturales, alcanzando al cierre de octubre un total de 1.266 estímulos otorgados, distribuidos en 1.020 becas, 9 pasantías, 14 premios, 209 reconocimientos y 14 residencias. Estas acciones permitieron fortalecer los procesos de creación, investigación, circulación y reconocimiento artístico y cultural en diferentes regiones del país, consolidando el cumplimiento de la meta establecida para la vigencia 2023.</t>
  </si>
  <si>
    <t>Durante la vigencia 2024, el Programa Nacional de Estímulos fortaleció el apoyo a propuestas e iniciativas de creación, formación, circulación e investigación de las artes, la cultura, los saberes y el patrimonio cultural en los 32 departamentos del país, mediante el otorgamiento de 1.130 estímulos. Estas acciones permitieron ampliar el alcance territorial de las convocatorias y promover el desarrollo de proyectos culturales en municipios priorizados y territorios históricamente afectados por el conflicto armado.
Durante los primeros meses del año se adelantó el proceso de apertura y recepción de propuestas del Portafolio del Programa Nacional de Estímulos 2024. La convocatoria abrió el 23 de enero y cerró el 5 de marzo, recibiendo un total de 14.239 propuestas postuladas. Entre abril y mayo se desarrollaron las etapas de revisión de requisitos generales y condiciones específicas, así como los procesos de evaluación técnica por parte de las áreas y jurados correspondientes.
A partir de junio se inició el otorgamiento de estímulos mediante diferentes convocatorias del portafolio. En una primera fase se asignaron siete becas relacionadas con el fortalecimiento de proyectos de turismo cultural en torno al patrimonio arqueológico colombiano y la programación cultural de la Noche Nacional de Museos. Posteriormente, durante julio, se amplió significativamente la entrega de estímulos, alcanzando 443 apoyos distribuidos en becas, pasantías, reconocimientos y residencias, con una inversión superior a $13.192 millones.
Con corte a septiembre de 2024, el Programa Nacional de Estímulos otorgó un total de 1.130 estímulos, distribuidos en 678 becas, 401 reconocimientos, 15 pasantías y 36 residencias. Estas iniciativas se desarrollaron en 328 municipios de los 32 departamentos del país y Bogotá D.C., con una inversión total de $31.570 millones, lo que representó un incremento del 13 % frente a los recursos asignados en la vigencia anterior.
De manera especial, 383 de los estímulos otorgados estuvieron dirigidos a proyectos desarrollados en municipios ZOMAC y PDET, territorios priorizados por sus condiciones socioeconómicas y afectaciones derivadas del conflicto armado. Entre los municipios beneficiados se encuentran Buenaventura, Tumaco, Carmen de Bolívar, Guapi, Mocoa, Puerto Guzmán, Bojayá, Condoto y Florencia, entre otros. Estas acciones fortalecieron la circulación, creación e investigación cultural en los territorios y contribuyeron al cumplimiento de la meta establecida para la vigencia 2024.</t>
  </si>
  <si>
    <t>Durante la vigencia 2025, el Programa Nacional de Estímulos fortaleció el apoyo a procesos de creación, investigación, formación y circulación artística y cultural mediante el otorgamiento de 1.310 estímulos en diferentes modalidades. Estas acciones contribuyeron al fortalecimiento del sector cultural y artístico del país, promoviendo el acceso a recursos para el desarrollo de iniciativas en diversos territorios y comunidades.
Entre enero y noviembre se desarrolló la ejecución de las convocatorias del Programa Nacional de Estímulos, orientadas a respaldar proyectos culturales, artísticos y patrimoniales a través de becas, pasantías, reconocimientos, residencias y premios nacionales. La implementación del portafolio permitió ampliar las oportunidades de participación y consolidar mecanismos de apoyo para agentes culturales, creadores, investigadores y organizaciones del sector.
Los estímulos otorgados se distribuyeron en distintas modalidades. Se entregaron 803 becas por un valor total de $21.014 millones, orientadas al fortalecimiento de procesos de creación, formación, investigación y circulación cultural. Asimismo, se otorgaron 447 reconocimientos por $10.848 millones, dirigidos a destacar trayectorias, iniciativas y aportes significativos al sector cultural. De igual manera, se asignaron 23 residencias por $630 millones y 11 pasantías por $143 millones, promoviendo el intercambio de conocimientos y experiencias en diferentes contextos culturales y artísticos.
Adicionalmente, se entregaron 26 Premios Nacionales por un valor de $1.760 millones, como máximo reconocimiento a procesos destacados en el ámbito cultural y artístico del país. En total, el Programa Nacional de Estímulos alcanzó una inversión global de $34.395 millones durante la vigencia 2025, consolidando el fortalecimiento de las capacidades creativas, investigativas y de circulación cultural en Colombia y dando cumplimiento a la meta establecida para la vigencia.</t>
  </si>
  <si>
    <t>Durante el primer semestre de la vigencia se registró un avance progresivo en la implementación del Programa Nacional de Estímulos 2026, iniciando con la estructuración técnica y administrativa del Portafolio Nacional de Estímulos mediante la elaboración del Manual Único de Convocatorias, la realización de ejercicios de articulación, clínicas y talleres técnicos, así como la validación de contenidos, parametrización de la plataforma SINAC y consolidación del portafolio. Como resultado, el 26 de febrero se publicó el Portafolio Nacional de Estímulos con 181 convocatorias, dando inicio a las acciones de difusión, acompañamiento y seguimiento para fortalecer la participación ciudadana. Durante los meses siguientes se desarrollaron las etapas de verificación de requisitos generales y específicos, incluyendo los procesos de subsanación documental, garantizando la transparencia, equidad y rigurosidad del proceso. Posteriormente, se avanzó en la fase de evaluación de las propuestas habilitadas mediante la participación de jurados y evaluadores, el seguimiento al cumplimiento de los cronogramas, el control de calidad de las evaluaciones y el acompañamiento técnico y conceptual para asegurar la aplicación objetiva de los criterios definidos en las convocatorias. Como resultado de este proceso, al cierre del primer semestre de 2026 se asignaron 1.154 estímulos, representados en becas, residencias y pasantías, por un valor superior a $38.198 millones, destinados a fortalecer la creación, investigación, formación, circulación y dinamización de las prácticas artísticas, culturales y patrimoniales en las diferentes regiones del país, consolidando un mecanismo de acceso equitativo que promueve la diversidad de territorios, poblaciones y expresiones culturales.</t>
  </si>
  <si>
    <t>Participación ciudadana en la cultura: activa, democrática y diversa.</t>
  </si>
  <si>
    <t>Fortalecer el mecanismo de participación de profesionales de diversas disciplinas del conocimiento, con experiencia en campos de la cultura, las artes y el patrimonio cultural, que luego de un proceso de selección, podrán integrar un equipo de jurados encargados de evaluar las propuestas habilitadas de las convocatorias que se requieran en el Grupo de Fomento y Estímulos a la Creación, a la Investigación, a la Actividad Artística y Cultural</t>
  </si>
  <si>
    <t>Número de jurados del banco de jurados seleccionados</t>
  </si>
  <si>
    <t>Durante la vigencia 2023 se consolidó un banco de jurados como un mecanismo orientado a garantizar la transparencia, objetividad y calidad en los procesos de evaluación de las convocatorias. Quedando conformado por 626 profesionales con amplia experiencia y trayectoria en las diferentes áreas artísticas, culturales y del patrimonio, seleccionados con base en criterios de mérito, idoneidad y pertinencia, quienes realizaron el proceso de evaluación de las propuestas participantes en las diferentes convocatorias del Grupo.</t>
  </si>
  <si>
    <t>Durante la vigencia 2024 se consolidó un banco de jurados como un mecanismo orientado a garantizar la transparencia, objetividad y calidad en los procesos de evaluación de las convocatorias. Quedando conformado por 663 profesionales con amplia experiencia y trayectoria en las diferentes áreas artísticas, culturales y del patrimonio, seleccionados con base en criterios de mérito, idoneidad y pertinencia, quienes realizaron el proceso de evaluación de las propuestas participantes en las diferentes convocatorias del Grupo.</t>
  </si>
  <si>
    <t>Durante la vigencia 2025, el Grupo de Fomento y Estímulos adelantó el proceso de selección y designación de jurados para las diferentes convocatorias del sector cultura, alcanzando un total de 616 jurados seleccionados. Estos procesos permitieron garantizar la evaluación técnica, artística y cultural de las propuestas presentadas en el marco de las convocatorias del Programa Nacional de Estímulos y demás estrategias de fomento desarrolladas por el Ministerio de las Culturas, las Artes y los Saberes.
Entre enero y noviembre se desarrollaron las actividades de verificación, selección y vinculación de perfiles especializados provenientes de diferentes áreas artísticas, culturales, patrimoniales y académicas. Los jurados participaron en la valoración de propuestas de creación, investigación, circulación, formación y fortalecimiento cultural, contribuyendo a asegurar criterios de transparencia, idoneidad, diversidad y calidad en los procesos de evaluación y selección de proyectos beneficiarios.
Durante diciembre se consolidó el cierre del proceso de designación de jurados de la vigencia, manteniéndose el total de 616 jurados seleccionados. Con ello, se garantizó el acompañamiento especializado requerido para culminar los procesos de evaluación de las convocatorias y el cumplimiento de las metas establecidas para la vigencia 2025.</t>
  </si>
  <si>
    <t>En el marco del Banco de Jurados , durante la vigencia 2026 se adelantó el proceso de selección de profesionales con experiencia y trayectoria en las áreas artísticas, culturales y del patrimonio, con el propósito de garantizar la transparencia, objetividad y calidad en la evaluación de las convocatorias del Ministerio. Inicialmente se avanzó en la conformación de los jurados para las convocatorias Portafolio para la Dinamización de los Espacios Culturales y Portafolio Cultural Internacional Colombia en el Mundo – Fase 1 . Posteriormente, al cierre de junio, se seleccionaron 528 jurados para evaluar las propuestas del Portafolio del Programa Nacional de Estímulos , conformando equipos con perfiles idóneos que fortalecen la calidad, imparcialidad y transparencia en la asignación de los estímulos.</t>
  </si>
  <si>
    <t>Viceministerio de las Artes y la Economía Cultural y Creativa</t>
  </si>
  <si>
    <t>Niños, niñas, adolescentes y jóvenes beneficiados por programa Sonidos de Esperanza</t>
  </si>
  <si>
    <t>Durante la vigencia 2023, se beneficiaron 19.092 personas a través del programa, lo que demuestra un nivel importante de ejecución y permanencia de los participantes en los procesos de formación musical.</t>
  </si>
  <si>
    <t>Durante la vigencia 2024, el Programa benefició a 19.006 personas mediante la continuidad de los procesos de formación artística y cultural, consolidando el trabajo permanente con los centros musicales y fortaleciendo la participación de las comunidades en los territorios.</t>
  </si>
  <si>
    <t>Durante la vigencia 2025, el programa Sonidos de Esperanza benefició a 3.804 niños, niñas y adolescentes mediante procesos de formación artística desarrollados en los centros musicales Batuta en el marco de la estrategia Artes para la Paz. A través de la formación musical se promovieron espacios de aprendizaje, participación y fortalecimiento de habilidades artísticas, contribuyendo al desarrollo integral de los participantes y al fortalecimiento de la convivencia en sus comunidades.
Las acciones implementadas reafirmaron el papel de la música como herramienta de transformación social, permitiendo fortalecer capacidades individuales y colectivas orientadas a la construcción de paz. Como resultado, se consolidó una base de talento, resiliencia y participación cultural que aporta a la generación de oportunidades para los beneficiarios y al fortalecimiento del tejido social en los territorios atendidos.</t>
  </si>
  <si>
    <t xml:space="preserve">Durante el primer semestre de 2026 se avanzó de manera progresiva en la implementación del programa de formación artística musical desarrollado con la Fundación Nacional Batuta. Durante enero y febrero se realizaron las actividades de alistamiento técnico, operativo y administrativo, incluyendo la articulación institucional, la validación de capacidades instaladas y condiciones logísticas, así como la expedición de la Resolución No. 0176 de 2026, que formalizó la implementación del programa. En marzo se reportaron 2.390 beneficiarios atendidos con recursos de la vigencia 2025 y continuó el proceso de preparación para el inicio de la vigencia 2026. En abril se dio inicio a la implementación del Componente A mediante 44 Centros Musicales Batuta (28 de Coro y Ensamble, 12 de Discapacidad y 4 Orquestales), avanzando en el registro y caracterización de los beneficiarios y en acciones psicosociales para los centros de discapacidad. En mayo, la totalidad de los centros musicales entró en operación y se registraron en la plataforma institucional 2.971 beneficiarios, aunque la Fundación Nacional Batuta reportó una atención total de 5.145 niños, niñas, adolescentes y jóvenes (NNJA). Durante junio se consolidó la operación plena de todos los centros, se incorporaron 2.155 nuevos beneficiarios registrados y se evidenció una cobertura superior a la inicialmente proyectada en las modalidades de coro y ensamble y formación orquestal. Como resultado, al cierre del primer semestre se alcanzó un avance acumulado de 7.516 beneficiarios, reflejando el fortalecimiento de la cobertura y la consolidación de los procesos de formación musical en los territorios priorizados.
</t>
  </si>
  <si>
    <t>Establecimientos y sedes educativas públicas en las que se imparte formación artística y cultural</t>
  </si>
  <si>
    <t>Durante la vigencia 2023, se registraron 724 establecimientos y sedes educativas públicas en las que se imparte formación artística y cultural, lo cual constituye una línea base de la implementación del Programa. Este avance inicial evidencia la necesidad de fortalecer los mecanismos de identificación y vinculación de nuevas sedes educativas.</t>
  </si>
  <si>
    <t>Durante la vigencia 2024, el Programa incorporó 1.653 establecimientos y sedes educativas públicas en las que se imparte formación artística y cultural, ampliando significativamente su cobertura y consolidando su presencia en los territorios mediante la implementación de procesos de formación artística y cultural a nivel nacional.</t>
  </si>
  <si>
    <t>Durante la vigencia 2025, el Programa Artes para la Paz estableció 2.356 establecimientos y sedes educativas públicas en las que se imparte formación artística y cultural, fortaleciendo su presencia en los territorios.</t>
  </si>
  <si>
    <t>Durante el primer semestre de la vigencia 2026, el Programa Artes para la Paz ha registrado la atención de 3.299 establecimientos educativos y sedes, consolidando su presencia en los territorios mediante la implementación de procesos de formación artística y cultural a nivel nacional. Este resultado evidencia el fortalecimiento de las acciones orientadas a ampliar la cobertura educativa y cultural, garantizando mayores oportunidades de acceso a la formación artística en establecimientos educativos públicos.</t>
  </si>
  <si>
    <t>Número de cupos ofertados para acceder a procesos de formación artística en establecimientos educativos públicos</t>
  </si>
  <si>
    <t>Durante la vigencia 2023 el programa logró una cobertura de 29.544 beneficiarios, consolidándose como un eje transformador dentro del sistema educativo público. Este avance inicial permitió sentar las bases para la expansión progresiva de la cobertura en los años siguientes.</t>
  </si>
  <si>
    <t>Durante la vigencia 2024, se  logró una cobertura de 214.022 beneficiarios, lo que evidencia un crecimiento significativo del Programa. Este incremento responde a la articulación con las diferentes entidades en la implementación de estrategias pedagógicas que facilitaron el acceso a los procesos formativos en los Establecimientos Educativos.</t>
  </si>
  <si>
    <t xml:space="preserve">Durante la vigencia 2024, para los meses de enero a noviembre el programa ha logrado una cobertura de 612.377 beneficiarios, consolidándose como un eje transformador dentro del sistema educativo público. El acceso a estos procesos de formación ha permitido que niños, niñas y jóvenes desarrollen nuevas narrativas sobre sus realidades. Para el mes de diciembre, el programa ha logrado una cobertura de 80.173 beneficiarios, consolidándose como un eje transformador dentro del sistema educativo público. El acceso a estos procesos de formación ha permitido que niños, niñas y jóvenes desarrollen nuevas narrativas sobre sus realidades.
</t>
  </si>
  <si>
    <t>Durante el primer semestre de 2026, el Programa Artes para la Paz consolidó de manera progresiva la implementación de su línea de formación escolar en establecimientos educativos, alcanzando un avance acumulado de 464.258 cupos en procesos de formación artística dirigidos a niños, niñas y adolescentes en diferentes territorios del país. La estrategia inició en la tercera semana de febrero con una cobertura de 8.027 cupos, de los cuales 2.413 correspondieron a participantes que accedían por primera vez al programa, priorizando la organización territorial, la articulación con los establecimientos educativos, la contratación de artistas formadores y la estructuración de los procesos pedagógicos. En marzo la cobertura ascendió a 120.118 cupos, incluyendo 64.321 nuevos participantes, y en abril alcanzó 171.151 cupos, de los cuales 87.278 correspondieron a niños, niñas y adolescentes que ingresaban por primera vez. Durante mayo se ofertaron 93.410 cupos y en junio 71.552 cupos, consolidando la expansión del programa y fortaleciendo el acceso a la formación artística y cultural.</t>
  </si>
  <si>
    <t>Dotaciones artísticas y culturales entregadas</t>
  </si>
  <si>
    <t> 707</t>
  </si>
  <si>
    <t>Durante la vigencia 2024, se realizaron 60 entregas de dotaciones artísticas musicales dirigidas a instituciones educativas, fortaleciendo la disponibilidad de recursos para el desarrollo de actividades artísticas y culturales en los territorios. Este logro refleja avances en la implementación de la estrategia y en el fortalecimiento de las capacidades institucionales para el desarrollo de procesos artísticos y culturales.</t>
  </si>
  <si>
    <t>Durante la vigencia 2025, se realizaron 551 entregas de dotaciones artísticas y musicales dirigidas a instituciones educativas, fortaleciendo la disponibilidad de recursos e insumos para el desarrollo de procesos de formación, creación y práctica artística en los territorios. Este resultado evidencia un avance significativo en la implementación de la estrategia y contribuye al fortalecimiento de las capacidades institucionales para promover el acceso y la participación en actividades artísticas y culturales.</t>
  </si>
  <si>
    <t>Durante el primer semestre de la vigencia 2026, el Programa Artes para la Paz ha realizado 110 entregas de dotaciones artísticas y culturales dirigidas a instituciones educativas y organizaciones culturales, fortaleciendo la disponibilidad de recursos e insumos para el desarrollo de procesos de formación, creación y práctica artística en los territorios. Este avance contribuye al fortalecimiento de las capacidades institucionales y al acceso de las comunidades a bienes y herramientas para el desarrollo de actividades artísticas y culturales.</t>
  </si>
  <si>
    <t>Artistas formadores y sabedores vinculados</t>
  </si>
  <si>
    <t>Durante la vigencia 2025, la gestión administrativa permitió consolidar un equipo de 5.653 formadores, fortaleciendo la capacidad institucional para la implementación de los procesos de formación artística y cultural en el territorio nacional. Este despliegue de talento humano garantizó el cumplimiento de las metas territoriales, el acompañamiento técnico permanente y la prestación de servicios formativos con criterios de calidad y continuidad. Asimismo, contribuyó a ampliar la cobertura del programa y a consolidar su presencia en territorios priorizados y de difícil acceso, fortaleciendo las oportunidades de acceso a la formación artística para la población beneficiaria.</t>
  </si>
  <si>
    <t>Durante el primer semestre de 2026, el Programa Artes para la Paz fortaleció de manera progresiva su capacidad operativa mediante la vinculación de artistas formadores y sabedores, alcanzando un acumulado de 3.930 contratos, equivalente al 98,3 % de la meta anual de 4.000 vinculaciones. El programa inició en febrero con 714 artistas vinculados, consolidando las primeras acciones para el despliegue de los procesos formativos en los territorios priorizados. En marzo se alcanzó un acumulado de 2.246 vinculaciones, evidenciando una aceleración significativa en la contratación y el fortalecimiento de los equipos artísticos y pedagógicos. Durante abril se vincularon a 381 artistas formadores y sabedores, mientras que en mayo se incorporaron 298 nuevos registros. Finalmente, en junio se vincularon 291 artistas adicionales, llegando a un acumulado de 3.930 artistas formadores y sabedores contratados. Estos avances reflejan una dinámica sostenida de contratación que ha permitido ampliar la presencia del programa en los territorios, garantizar la implementación de procesos de formación artística y cultural, generar oportunidades laborales para artistas, gestores culturales y portadores de saberes tradicionales, y consolidar un modelo de intervención que reconoce la diversidad de prácticas y expresiones artísticas como un eje fundamental para la transformación social, el fortalecimiento comunitario y la construcción de culturas de paz.</t>
  </si>
  <si>
    <t>Apoyos entregados a organizaciones artísticas y culturales</t>
  </si>
  <si>
    <t>Durante la vigencia 2023, se otorgaron 357 apoyos dirigidos al fortalecimiento de los procesos de formación artística y cultural, distribuidos entre iniciativas como Arte y Cultura en la Escuela (322), Centros de Danza (19) y el fortalecimiento de bandas, coros, orquestas y estudiantinas, contribuyendo al desarrollo de capacidades, la sostenibilidad de los procesos formativos y la promoción de las expresiones artísticas en los territorios.</t>
  </si>
  <si>
    <t>En la vigencia 2024, se otorgaron 324 apoyos a organizaciones artísticas y culturales, distribuidos así: 262 a proyectos de formación artística y cultural dirigidos a instituciones, colectivos y organizaciones sociales, orientados a reconocer, valorar y fortalecer procesos formativos en los territorios, con énfasis en su aporte al tejido social, la construcción de memoria y la cultura de paz; 45 a iniciativas desarrolladas a través de centros de danza y movimiento; y 17 a agrupaciones musicales de carácter nacional. En conjunto, estos apoyos impulsaron el fortalecimiento de la oferta artística y cultural, promoviendo el acceso, la participación y la sostenibilidad de las prácticas culturales en los territorios.</t>
  </si>
  <si>
    <t>Durante la vigencia 2025, se otorgaron 408 apoyos orientados al fortalecimiento de los procesos de formación artística y cultural, con énfasis en organizaciones culturales de base y diferentes estrategias de fomento. Estos incluyeron apoyos a CLANES (152), estímulos del CDM (45), becas Orquestas Vivas (22), la estrategia Contra pulso (64), apoyos canalizados a través del Fondo Mixto de Nariño (127) y el fortalecimiento de agrupaciones artísticas (15). Este resultado evidencia la consolidación y diversificación de los mecanismos de apoyo implementados, ampliando las oportunidades de fortalecimiento para organizaciones, colectivos y actores culturales en los territorios, y contribuyendo al desarrollo y sostenibilidad de los procesos artísticos y culturales.</t>
  </si>
  <si>
    <t>Durante el primer semestre de 2026, el programa CLANES avanzó desde el alistamiento técnico y operativo hasta la selección de las organizaciones beneficiarias. Tras la publicación y cierre de la convocatoria, se recibieron 350 postulaciones, de las cuales 276 fueron habilitadas para evaluación y, posteriormente, se seleccionaron 156 organizaciones culturales beneficiarias, avanzando en su caracterización que se reportará en el mes de julio y en el alistamiento para la implementación de procesos de formación artística y cultural en los territorios. Por su parte, en el componente de agrupaciones fortalecidas, se dio continuidad a proyectos orientados al fortalecimiento del sector sinfónico y musical nacional, mediante el apoyo a la Orquesta Sinfónica Nacional de Colombia, el Coro Nacional de Colombia, la Banda Sinfónica Nacional, la Red Nacional Sinfónica y el Sistema Nacional de Estudiantinas Regionales, con avances en la ejecución de conciertos, alianzas, circulación nacional, temporadas artísticas y procesos de articulación y transferencia de conocimientos.</t>
  </si>
  <si>
    <t>Beneficiarios de ETDH</t>
  </si>
  <si>
    <t>Durante la vigencia 2025, 1.037 personas participaron en procesos de Educación para el Trabajo y el Desarrollo Humano, orientados al fortalecimiento de competencias en oficios de las artes y prácticas artísticas. Este resultado permitió avanzar en la consolidación de una estrategia de cualificación del talento humano del sector cultural, contribuyendo al fortalecimiento de capacidades técnicas y al desarrollo de competencias para la inserción, permanencia y proyección laboral de los participantes en el ámbito artístico y cultural.</t>
  </si>
  <si>
    <t>Durante el primer semestre de año, se avanzó progresivamente en la implementación del Componente C – Educación para el Trabajo y el Desarrollo Humano (ETDH), en el marco de la Resolución 0177 de 2026. Inicialmente, se adelantó el alistamiento técnico y administrativo, incluyendo la conformación del equipo requerido para la ejecución del proyecto. En abril se desarrolló la Convocatoria 001, que recibió 17 propuestas de instituciones educativas, culturales y de formación, las cuales fueron posteriormente analizadas y evaluadas. Durante mayo se fortaleció el proceso de revisión técnica y jurídica de las propuestas, la validación de programas e instituciones en el SIET y la identificación de alternativas para ampliar la cobertura de los cupos pendientes. En junio se avanzó en la articulación y socialización de la caracterización de beneficiarios e IETDH, así como en la revisión de la territorialización de los procesos formativos previstos con la ESAT, en áreas como danza, circo, artes plásticas y cultura de paz.</t>
  </si>
  <si>
    <t>Unidad Administrativa Especial Biblioteca Nacional de Colombia</t>
  </si>
  <si>
    <t>Departamentos con asistencia técnica para la formulación o implementación de planes locales de lectura, escritura, oralidad y bibliotecas.</t>
  </si>
  <si>
    <t xml:space="preserve">Durante la vigencia 2023 se llevó a cabo la fase participativa de la formulación del Plan Nacional de Lectura, Escritura, Oralidad y Bibliotecas, en el marco del cual se desarrollan las acciones propias de este indicador. Se realizaron 5 diálogos regionales con agentes del sector, de distintos territorios del país, lo que permitió identificar elementos para diseñar la estrategia de acompañamiento a entidades territoriales para la formulación e implementación de sus planes locales de LEOB. </t>
  </si>
  <si>
    <t>Durante la vigencia 2024 se realizó un diagnóstico de planes locales de LEOB y de la integración de acciones relacionadas con el sector en los planes locales de desarrollo. Se brindó asistencia técnica a departamentos y capitales de departamentos para formular e implementar sus planes locales, a través de sesiones de asesoría personalizada, tanto en modalidad virtual como presencial, del acompañamiento a espacios de participación del sector y la retroalimentación de los documentos de sus planes</t>
  </si>
  <si>
    <t xml:space="preserve">Durante la vigencia 2025 se dio continuidad a la estrategia de asistencia técnica a entidades territoriales del país para la formulación e implementación de planes locales de LEOB. Se incorporó un componente de formación en temas de política pública, con el fin de contribuir a la formación de los equipos responsables de los planes. Se retroalimentaron los documentos de los planes locales; se acompañó la formalización y el inicio de la implementación de algunos de ellos. </t>
  </si>
  <si>
    <t>Durante el primer semestre de 2026 se avanzó en la implementación de la estrategia de asistencia técnica para la formulación e implementación de planes locales de lectura, escritura, oralidad y bibliotecas (LEOB), en articulación con el Plan Nacional de Lectura, Escritura, Oralidad y Bibliotecas "Leo la Vida". Durante los primeros meses del año se realizaron asistencias técnicas con entidades territoriales para la formulación de sus planes locales, así como visitas de articulación territorial y reuniones con bibliotecas comunitarias, populares e itinerantes para fortalecer su vinculación a la estrategia. Paralelamente, se adelantaron los trámites precontractuales y la suscripción del Convenio No. 0959-2026 con la Fundación EMI, mediante el cual se ejecutan las acciones asociadas al indicador. Entre mayo y junio se consolidaron los lineamientos técnicos, administrativos y operativos de la estrategia, se avanzó en la planeación del ciclo de formación virtual en políticas públicas del sector, el envío del diagnóstico anual a las entidades territoriales, la realización de sesiones de asistencia técnica, la revisión y retroalimentación de los avances de los planes locales y la definición del cronograma de actividades que se desarrollará durante el segundo semestre. No obstante, debido a que el indicador corresponde a un proceso integral que contempla la participación de las entidades territoriales en múltiples acciones entre mayo y diciembre de 2026, no se registran avances cuantitativos durante el primer semestre. El cumplimiento de la meta será reportado al finalizar la implementación de la estrategia, una vez sea posible verificar las entidades que cumplieron con todos los criterios establecidos para considerarse efectivamente acompañadas en la formulación o implementación de sus planes locales de lectura, escritura, oralidad y bibliotecas.</t>
  </si>
  <si>
    <t>Número de bibliotecas departamentales atendidas a través del Plan Nacional de Patrimonio Bibliográfico y Documental, por medio de acompañamiento a los procesos de gestión de sus colecciones patrimoniales.</t>
  </si>
  <si>
    <t>Durante la vigencia 2024 se brindó acompañamiento a 19 bibliotecas departamentales en procesos de gestión de colecciones patrimoniales, en el marco del Plan Nacional de Patrimonio Bibliográfico y Documental. Durante el primer trimestre inició el acompañamiento a las bibliotecas departamentales del Meta, Sucre y Córdoba, mediante acciones de planeación patrimonial y capacitación a equipos técnicos. En abril se incorporaron las bibliotecas de Vaupés y Nariño, fortaleciendo procesos de planeación y reapertura institucional.
Entre mayo y julio se avanzó en el acompañamiento a las bibliotecas de Boyacá, Risaralda, Santander, Sucre y San Andrés, abordando temas relacionados con perfiles técnicos, implementación de depósito legal, conservación patrimonial, ampliación de infraestructura y sensibilización sobre la función patrimonial de las bibliotecas departamentales. Posteriormente, entre agosto y noviembre, se atendieron las bibliotecas de Huila, Vichada, Guainía, Cesar, La Guajira, Atlántico, Guaviare, Casanare y Cauca, fortaleciendo procesos de conservación, identificación de buenas prácticas y gestión de colecciones patrimoniales.
Finalmente, en diciembre se adelantó el cierre administrativo de los procesos de acompañamiento y la consolidación de la regionalización correspondiente a la vigencia 2024, alcanzando un total de 19 bibliotecas departamentales atendidas.</t>
  </si>
  <si>
    <t>Durante la vigencia 2025 se brindó acompañamiento técnico a 19 bibliotecas departamentales en el marco del Plan Nacional de Patrimonio Bibliográfico y Documental, fortaleciendo los procesos de gestión de sus colecciones patrimoniales. Entre enero y noviembre se desarrollaron acciones de asistencia técnica relacionadas con planeación, recuperación, organización, conservación, divulgación y activación patrimonial, mediante actividades presenciales y virtuales en los territorios.
Las bibliotecas departamentales acompañadas correspondieron a Antioquia, Atlántico, Boyacá, Cauca, Cesar, Chocó, Córdoba, Guainía, Guaviare, Huila, La Guajira, Meta, Norte de Santander, Risaralda, Sucre, Valle del Cauca, Vaupés, Vichada y San Andrés. Durante diciembre continuó el acompañamiento requerido para el cierre de procesos de fin de año; sin embargo, estas acciones no fueron reportadas nuevamente para evitar duplicidad en la información, manteniéndose el total de 19 bibliotecas departamentales atendidas.</t>
  </si>
  <si>
    <t>Durante el primer semestre de 2026 se dio continuidad al proceso de acompañamiento técnico a las bibliotecas departamentales del país, fortaleciendo sus capacidades para el desarrollo de acciones estratégicas en el marco de la Red Nacional de Bibliotecas Públicas. Durante enero y febrero se trabajó con las bibliotecas departamentales de Atlántico, Meta y Risaralda; en marzo se desarrollaron acciones con la totalidad de las bibliotecas departamentales, enfocadas en la difusión de la Beca sobre Memorias y Patrimonio y en la inducción de nuevos integrantes de los equipos de trabajo. En abril se brindó acompañamiento a las bibliotecas departamentales de Valle del Cauca, Nariño, Risaralda y Meta, mientras que en mayo las acciones se concentraron en Atlántico, Nariño y Meta. Durante junio el acompañamiento estuvo orientado al fortalecimiento de las políticas de desarrollo de colecciones en las bibliotecas departamentales. Dado que este indicador corresponde a un proceso de asistencia técnica que se desarrolla de manera continua a lo largo de la vigencia y comprende la ejecución de diversas acciones específicas, el reporte cuantitativo y el balance de cumplimiento se presentarán al cierre del proceso, en el mes de noviembre, con una proyección de cumplimiento del 100 % de la meta establecida.</t>
  </si>
  <si>
    <t>Conformación y fortalecimiento de la Red Nacional de Bibliotecas Rurales Itinerantes como espacios para la construcción de paz territorial en zonas rurales y étnicas del país.</t>
  </si>
  <si>
    <t>Nuevas bibliotecas rurales itinerantes implementadas.</t>
  </si>
  <si>
    <t>Durante la vigencia 2023 se implementaron 30 nuevas Bibliotecas Rurales Itinerantes con enfoque de paz, mediante procesos de convocatoria, acompañamiento técnico y formativo, entrega de dotaciones bibliográficas y didácticas, así como incentivos económicos para fortalecer las estrategias de itinerancia en las comunidades rurales beneficiadas. Estas acciones permitieron avanzar en el fortalecimiento del acceso a la lectura, la cultura y la memoria en territorios rurales priorizados.
En el marco de la implementación del Programa Nacional de Bibliotecas Itinerantes, se realizaron visitas de acompañamiento técnico y formativo a las bibliotecas y comunidades vinculadas, además de encuentros nacionales con bibliotecarios y mediadores para fortalecer capacidades y compartir experiencias territoriales. Asimismo, se adelantaron procesos de selección de comunidades, adquisición de materiales y estructuración operativa del programa, logrando cumplir la meta establecida para la vigencia 2023.</t>
  </si>
  <si>
    <t>Durante la vigencia 2024 se implementaron 30 nuevas Bibliotecas Rurales Itinerantes (BRI) en 23 departamentos del país, en el marco del Programa Nacional de Bibliotecas Itinerantes – PNBI, mediante procesos de convocatoria, selección de comunidades rurales, acompañamiento técnico y formativo, entrega de incentivos económicos y dotaciones bibliográficas, didácticas y tecnológicas. Para el desarrollo de esta estrategia se realizó una inversión total de $784.617.975, beneficiando territorios rurales priorizados en departamentos como Amazonas, Antioquia, Arauca, Bolívar, Cauca, Chocó, Córdoba, Guajira, Magdalena, Meta, Nariño, Putumayo y Tolima, entre otros, fortaleciendo el acceso a la lectura, la cultura y la apropiación comunitaria en zonas rurales.
En el marco de la implementación del PNBI, se adelantaron procesos de planeación, estructuración contractual y acompañamiento territorial, incluyendo la realización de visitas técnicas y formativas en las comunidades beneficiarias, encuentros nacionales con mediadores rurales y bibliotecarios, así como la adquisición y alistamiento de las maletas de recursos bibliográficos y tecnológicos. Asimismo, se desarrollaron estrategias de fortalecimiento a la itinerancia mediante incentivos económicos para las BRI seleccionadas y procesos de formación para el diseño de proyectos bibliotecarios rurales. Estas acciones permitieron consolidar la implementación de las nuevas bibliotecas rurales itinerantes y dar cumplimiento a la meta establecida para la vigencia 2024.</t>
  </si>
  <si>
    <t>Durante la vigencia 2025 se implementaron 30 nuevas Bibliotecas Rurales Itinerantes (BRI) en distintos territorios del país, mediante procesos de planeación, convocatoria pública, acompañamiento técnico y formativo, fortalecimiento de colecciones bibliográficas y entrega de incentivos económicos para las comunidades rurales beneficiadas. En el marco del Programa Nacional de Bibliotecas Itinerantes – PNBI, se adelantaron acciones de estructuración contractual, regionalización de actividades y selección de municipios priorizados, logrando la implementación de las BRI en departamentos como Antioquia, Bolívar, Caquetá, Cauca, Cesar, Chocó, Córdoba, Cundinamarca, Huila, Nariño, Norte de Santander, Santander, Sucre, Tolima y Valle del Cauca, fortaleciendo el acceso a la lectura, la cultura y la apropiación social del conocimiento en comunidades rurales.
En desarrollo del proceso de implementación, se realizaron visitas de acompañamiento técnico y formativo en los municipios seleccionados, incluyendo primeras, segundas y terceras visitas de implementación, así como acompañamientos remotos para fortalecer las capacidades locales y los proyectos bibliotecarios comunitarios. Asimismo, se llevó a cabo el Encuentro Nacional de Implementación en Bogotá con representantes de bibliotecas públicas y comunidades rurales, se adelantó el alistamiento y entrega de maletas de recursos bibliográficos y tecnológicos, y se desarrolló la convocatoria de incentivos económicos para fortalecer las estrategias de itinerancia. Estas acciones permitieron culminar integralmente el proceso de implementación de las 30 nuevas Bibliotecas Rurales Itinerantes y cumplir la meta establecida para la vigencia 2025.</t>
  </si>
  <si>
    <t>Durante el primer semestre de 2026 se adelantaron acciones orientadas al fortalecimiento de la Red Nacional de Bibliotecas Públicas (RNBP) y del Plan Nacional de Bibliotecas Rurales Itinerantes (BRI). En los primeros meses del año se realizó la contratación del equipo profesional responsable de la planeación, ejecución, seguimiento y evaluación de las políticas y planes del sector bibliotecario, así como el inicio del proceso precontractual del Convenio No. 0959 de 2026. De manera complementaria, se desarrolló el Diplomado Virtual en Gestión de Proyectos Bibliotecarios Públicos, beneficiando a 20 bibliotecarios públicos, y se asignaron 69 cupos en cursos de autoformación del Aula Virtual de la Biblioteca Nacional de Colombia. Durante marzo y abril se estructuró y puso en marcha la invitación sectorial para la implementación de 30 nuevas Bibliotecas Rurales Itinerantes (BRI), mientras que en mayo inició la ejecución contractual del Convenio No. 0959 de 2026, aunque este fue suspendido entre el 28 de mayo y el 10 de junio, lo que limitó el desarrollo de las actividades programadas. Tras el levantamiento de la suspensión, en junio se adelantó la validación del equipo mínimo del asociado y la revisión de los protocolos administrativos, financieros y de contratación para dar inicio a la ejecución del convenio. Asimismo, se realizaron ajustes al listado definitivo de municipios seleccionados para la implementación de las nuevas BRI, conforme a los lineamientos de la invitación sectorial, quedando definidas las 30 comunidades beneficiarias, las cuales fueron convocadas al primer encuentro virtual programado para el mes de julio, dando continuidad al proceso de fortalecimiento de los servicios bibliotecarios en zonas rurales del país.</t>
  </si>
  <si>
    <t>Entidades territoriales con asistencia técnica a las redes y a las bibliotecas públicas adscritas a la Red Nacional de Bibliotecas Públicas - RNBP.</t>
  </si>
  <si>
    <t>Durante la vigencia 2023 se brindó asistencia técnica y formativa a 350 entidades territoriales para el fortalecimiento de sus redes y bibliotecas públicas adscritas a la Red Nacional de Bibliotecas Públicas (RNBP). Durante el primer semestre se adelantaron acciones de planeación, estructuración contractual y puesta en marcha de la Estrategia Regional, incluyendo la definición de términos de referencia, la gestión del convenio de asociación y la contratación e inducción del equipo técnico encargado del despliegue territorial.
A partir de julio inició la atención presencial y virtual a bibliotecas y municipios del país. Entre julio y diciembre se realizaron acompañamientos en temas de fortalecimiento integral, seguimiento y desarrollo de nuevas líneas de trabajo, alcanzando cobertura en municipios con primeras visitas y visitas de seguimiento. Durante agosto se atendieron 152 municipios; en septiembre, 127 municipios, alcanzando un acumulado de 324 entidades territoriales; en octubre se brindó asistencia a 117 municipios; en noviembre a 165 municipios; y en diciembre se realizaron acciones en 61 municipios adicionales, logrando el cumplimiento de la meta propuesta para la vigencia 2023.</t>
  </si>
  <si>
    <t xml:space="preserve">Durante la vigencia 2024 se brindó asistencia técnica y formativa a 250 entidades territoriales para fortalecer sus redes y bibliotecas públicas adscritas a la Red Nacional de Bibliotecas Públicas (RNBP). Durante el primer semestre se adelantaron procesos de planeación, estructuración contractual y formulación de proyectos regionales y subregionales bibliotecarios, así como la contratación del equipo encargado del acompañamiento territorial.
A partir de agosto inició la ejecución de los proyectos regionales y subregionales, desarrollando visitas técnicas y procesos de fortalecimiento para la gestión integral de servicios, proyectos y procesos de las bibliotecas públicas, bibliotecas rurales itinerantes y redes territoriales. En agosto se atendieron 44 entidades territoriales; en septiembre, 113 entidades con primer acompañamiento; en octubre, 35; en noviembre, 16; y en diciembre, 42 entidades adicionales con primeras visitas, además de múltiples seguimientos y segundas visitas.
Cada entidad territorial recibió procesos de acompañamiento técnico y formativo, socialización de resultados y definición de compromisos con las administraciones municipales para fortalecer la gestión bibliotecaria. Con estas acciones, la Biblioteca Nacional de Colombia cumplió la meta propuesta para la vigencia 2024.
</t>
  </si>
  <si>
    <t>Durante la vigencia 2025 se brindó asistencia técnica a 250 entidades territoriales para el fortalecimiento de sus redes y bibliotecas públicas adscritas a la Red Nacional de Bibliotecas Públicas (RNBP). En el primer semestre se adelantaron acciones de planeación y estructuración, incluyendo la formulación del Plan Anual de Adquisiciones de la Biblioteca Nacional, la regionalización de actividades, el proceso precontractual y la publicación en SECOP II del convenio de fortalecimiento de la RNBP. En junio se formalizó el Convenio de Asociación No. 1660-2025 y se conformó el equipo nacional y territorial de la Estrategia Regional, encargado de formular cinco proyectos regionales y dos subregionales, así como los cronogramas y planes de ruta para el despliegue territorial.
A partir de agosto inició el acompañamiento directo a las entidades territoriales, brindando asistencia técnica y formativa para fortalecer la gestión de bibliotecas públicas, bibliotecas rurales itinerantes y redes locales. Durante agosto se atendieron 11 entidades territoriales, en septiembre 84, en octubre 71 y en noviembre 62, consolidando capacidades locales, compromisos institucionales y condiciones para la sostenibilidad de las bibliotecas y redes adscritas a la RNBP. Finalmente, en diciembre se acompañaron 22 entidades territoriales adicionales, socializando los resultados de las acciones desarrolladas y estableciendo compromisos con las administraciones municipales para continuar fortaleciendo las bibliotecas públicas y sus servicios.</t>
  </si>
  <si>
    <t>Durante el primer semestre de 2026 se adelantaron las acciones preparatorias para el fortalecimiento integral de la Red Nacional de Bibliotecas Públicas (RNBP), mediante la estructuración e implementación del Convenio de Asociación No. 0959-2026. En los primeros meses del año se realizó la contratación del equipo profesional encargado de la planeación, ejecución, seguimiento y evaluación de las políticas y planes de bibliotecas, lectura, escritura y oralidad, así como el inicio del proceso precontractual del convenio que soporta las actividades de asistencia, acompañamiento técnico y formación. Durante marzo se dio continuidad a este proceso con la publicación de la convocatoria en SECOP II el 18 de marzo, mientras que en abril se culminaron las etapas de evaluación, adjudicación y formalización del convenio. En mayo se dio inicio a la ejecución contractual; sin embargo, la suspensión del convenio entre el 28 de mayo y el 10 de junio impidió el desarrollo de las actividades programadas para este periodo. Una vez levantada la suspensión, durante junio se adelantó la validación del equipo mínimo del asociado y la revisión de los protocolos administrativos, financieros y de contratación, con el fin de garantizar las condiciones necesarias para el despliegue de las acciones previstas. En consecuencia, al cierre del primer semestre no se registraron avances operativos en la ejecución de las actividades, aunque se consolidaron los aspectos técnicos, administrativos y contractuales requeridos para su implementación durante el segundo semestre de la vigencia.</t>
  </si>
  <si>
    <t>Gestión integral y territorial de los patrimonios para la vida y la paz</t>
  </si>
  <si>
    <t>Promover el desarrollo de capacidades del personal bibliotecario y otros agentes del sector en los territorios para la implementación de las políticas y planes alrededor de las bibliotecas, la lectura, la escritura y la oralidad, con priorización en mujeres y jóvenes.</t>
  </si>
  <si>
    <t>Personal bibliotecario y otros agentes del sector beneficiados de las acciones de las políticas y planes de bibliotecas, lectura, escritura y oralidad.</t>
  </si>
  <si>
    <t>Durante la vigencia 2023 la Biblioteca Nacional de Colombia benefició a 3.873 personas entre personal bibliotecario, mediadores de lectura y otros agentes del sector, mediante acciones de formación, acompañamiento técnico y fortalecimiento de las políticas y planes de bibliotecas, lectura, escritura y oralidad. Estas acciones incluyeron procesos de capacitación presencial y virtual, cursos con tutor y de autoformación, visitas de asistencia técnica, así como actividades de acompañamiento formativo desarrolladas en el marco de la Estrategia Regional y del Programa Nacional de Bibliotecas Itinerantes – PNBI, fortaleciendo las capacidades de bibliotecas públicas y actores culturales en diferentes territorios del país.
En el marco de esta estrategia, se realizaron encuentros temáticos PaLaBriAndo, encuentros nacionales y subregionales de Bibliotecas Rurales Itinerantes, pasantías para mediadores y espacios de intercambio de saberes relacionados con lectura, oralidad, juventudes rurales, infancias y diálogos interculturales. Asimismo, se adelantaron procesos de estructuración contractual, convocatorias y operación de convenios para garantizar la implementación de los procesos formativos y de fortalecimiento de la Red Nacional de Bibliotecas Públicas. Estas acciones permitieron ampliar el acceso a procesos de cualificación y acompañamiento técnico para bibliotecarios y agentes culturales, dando cumplimiento a la meta establecida para la vigencia 2023.</t>
  </si>
  <si>
    <t>Durante la vigencia 2024 la Biblioteca Nacional de Colombia benefició a 5.547 personas entre personal bibliotecario, lectores voluntarios, mediadores rurales, integrantes de Grupos de Amigos de las Bibliotecas Públicas, Bibliotecas Rurales Itinerantes y otros agentes del sector, mediante acciones de formación, acompañamiento técnico y fortalecimiento de las políticas y planes de bibliotecas, lectura, escritura y oralidad. Estas acciones incluyeron cursos virtuales y presenciales, procesos de inducción bibliotecaria regional, visitas de asistencia técnica, laboratorios de vinculación comunitaria, encuentros regionales y nacionales, así como espacios de intercambio y fortalecimiento de capacidades dirigidos a consolidar los ecosistemas bibliotecarios en los territorios.
En el marco de estas acciones, la Estrategia Regional desarrolló procesos de acompañamiento técnico y formativo en diferentes municipios del país, fortaleciendo bibliotecas públicas, bibliotecas rurales itinerantes y procesos comunitarios asociados a la lectura y la oralidad. Asimismo, se adelantaron actividades relacionadas con el Programa Nacional de Bibliotecas Itinerantes – PNBI, entre ellas encuentros regionales PaLaBriAndo, procesos de pasantías e implementación de estrategias de formación para mediadores rurales y bibliotecarios. De igual manera, se fortaleció la oferta del Aula Virtual de la Biblioteca Nacional mediante cursos de autoformación y con tutor, además de acciones articuladas con otras entidades para promover la memoria, la inclusión, la gestión cultural y el acceso al conocimiento. Estas acciones permitieron ampliar la cobertura y consolidar procesos de fortalecimiento integral de la Red Nacional de Bibliotecas Públicas durante la vigencia 2024.</t>
  </si>
  <si>
    <t>Durante la vigencia 2025 la Biblioteca Nacional de Colombia benefició a 7.250 personas entre personal bibliotecario, mediadores rurales, lectores voluntarios, integrantes de Grupos de Amigos de las Bibliotecas Públicas (GAB), Bibliotecas Rurales Itinerantes (GABRI), jóvenes participantes y otros agentes del sector, mediante acciones de formación, acompañamiento técnico y fortalecimiento de las políticas y planes de bibliotecas, lectura, escritura y oralidad. Estas acciones incluyeron diplomados, cursos virtuales y presenciales, seminarios, laboratorios de vinculación comunitaria, procesos pedagógicos en centros penitenciarios, visitas de asistencia técnica y actividades desarrolladas en el marco de la Estrategia Regional y del Programa Nacional de Bibliotecas Itinerantes – PNBI, fortaleciendo capacidades institucionales y comunitarias en distintos territorios del país.
En el marco de estas acciones, se fortaleció la oferta formativa del Aula Virtual de la Biblioteca Nacional mediante ciclos de cursos con tutor y de autoformación, así como procesos presenciales orientados al acceso universal, la sistematización de experiencias, la mediación de lectura y el fortalecimiento de ecosistemas bibliotecarios locales. Asimismo, la Estrategia Regional desarrolló procesos de acompañamiento técnico y formativo en municipios priorizados, mientras el PNBI avanzó en la implementación de visitas territoriales, encuentros PaLaBriAndo, encuentros nacionales y procesos de fortalecimiento para mediadores rurales y bibliotecas comunitarias. De igual manera, el programa Jóvenes en Paz desarrolló talleres y procesos colectivos en diferentes territorios, promoviendo la participación juvenil y la apropiación comunitaria. La ampliación de la cobertura frente a la meta prevista estuvo asociada al incremento de recursos destinados a asistencia técnica y a la alta demanda de los procesos de formación virtual y presencial, permitiendo superar la meta anual establecida para la vigencia 2025.</t>
  </si>
  <si>
    <t xml:space="preserve">Durante el primer semestre de 2026 se desarrollaron acciones de asistencia técnica, formación e intercambio de experiencias orientadas al fortalecimiento de las capacidades del personal bibliotecario y de las comunidades vinculadas a la Red Nacional de Bibliotecas Públicas (RNBP) y al Programa Nacional de Bibliotecas Itinerantes (PNBI). En los primeros meses del año se conformó el equipo profesional responsable de la coordinación del programa y se dio continuidad a la implementación del proyecto “Enraizar la palabra”, desarrollado en alianza con Cocrea, mediante pasantías de mediadores de Bibliotecas Rurales Itinerantes (BRI), ciclos de charlas virtuales y procesos de tutoría para la Escuela de Sistematización del PNBI. Asimismo, se seleccionaron comunidades anfitrionas y mediadores participantes, fortaleciendo los procesos de formación y acompañamiento en territorio. Durante el semestre se realizaron visitas de asistencia técnica a bibliotecas públicas de diferentes departamentos para evaluar infraestructura, dotación, traslados, ingreso a la RNBP y necesidades de fortalecimiento, beneficiando a funcionarios y gestores bibliotecarios. Paralelamente, se amplió la oferta formativa mediante la asignación de cupos en cursos con tutor y de autoformación del Aula Virtual de la Biblioteca Nacional de Colombia, en temáticas relacionadas con gestión bibliotecaria, promoción de lectura, tecnologías, catalogación, inclusión, conservación de colecciones y extensión bibliotecaria en zonas rurales. Adicionalmente, se dio inicio a la ejecución del Convenio No. 0959 de 2026 para el fortalecimiento integral de la RNBP; sin embargo, su suspensión entre finales de mayo y el 10 de junio limitó el desarrollo de algunas actividades programadas. Una vez levantada la suspensión, se avanzó en la validación del equipo del asociado y en la revisión de los protocolos administrativos, financieros y de contratación. Finalmente, se consolidó el proceso de implementación de nuevas Bibliotecas Rurales Itinerantes mediante la selección y ajuste definitivo de las 30 comunidades beneficiarias y la planeación del Encuentro Nacional de Implementación, fortaleciendo las capacidades técnicas, operativas y de gestión de los actores del sector bibliotecario y sentando las bases para la ejecución de las actividades previstas durante el segundo semestre de la vigencia.
</t>
  </si>
  <si>
    <t>Municipios PDET con infraestructura de bibliotecas adscritas a la Red Nacional de Bibliotecas Públicas - RNBP, operando.</t>
  </si>
  <si>
    <t xml:space="preserve">Durante la vigencia 2023, 234 bibliotecas públicas ubicadas en 170 municipios PDET contaron con bibliotecario y prestaron servicios al público, registrando más de 1,7 millones de asistencias en el sistema de información Llave del Saber, con una participación mayoritaria de mujeres usuarias. Durante el primer semestre se adelantaron acciones de planeación, estructuración contractual y puesta en marcha del convenio de fortalecimiento de la Red Nacional de Bibliotecas Públicas (RNBP), incluyendo la priorización de acciones para municipios PDET y la continuidad de servicios como la mesa de ayuda de Llave del Saber y el acceso a la plataforma Cinescuela.
A partir de junio inició la ejecución del Convenio de Asociación No. 3832-2023, mediante el cual se desarrollaron acciones de fortalecimiento integral de las bibliotecas públicas en municipios PDET. Entre julio y noviembre, la Estrategia Regional realizó acompañamiento técnico y fortalecimiento para la gestión bibliotecaria integral en bibliotecas públicas de estos territorios, alcanzando 40 bibliotecas en julio, 73 en agosto, 85 en septiembre, 46 en octubre y 55 en noviembre. Asimismo, se promovieron procesos de formación para bibliotecarios y otros agentes del sector mediante cursos virtuales, procesos de autoformación y capacitaciones con tutor.
Durante la vigencia también se implementaron seis nuevas Bibliotecas Rurales Itinerantes en municipios de Cesar, La Guajira, Putumayo, Tolima y Valle del Cauca; se desarrollaron encuentros temáticos del Programa Nacional de Bibliotecas Itinerantes; se entregaron dotaciones bibliográficas, tecnológicas y rurales; y se distribuyeron más de 124 mil ejemplares de la serie Leer es mi Cuento en bibliotecas públicas de municipios PDET, fortaleciendo así el acceso a servicios bibliotecarios y culturales en estos territorios.
</t>
  </si>
  <si>
    <t xml:space="preserve">Durante la vigencia 2024 se garantizó la operación de bibliotecas públicas adscritas a la Red Nacional de Bibliotecas Públicas (RNBP) en los 170 municipios PDET, fortaleciendo de manera integral sus servicios, infraestructura y capacidades de gestión. Durante el primer trimestre se estructuró el Plan Anual de Adquisiciones de la Biblioteca Nacional de Colombia, se realizó la planeación y regionalización de actividades y se definieron los términos de los convenios orientados al fortalecimiento de la RNBP y del Programa Nacional de Bibliotecas Itinerantes (PNBI). En abril se adelantaron los estudios previos y se asignaron 8 Bibliotecas Rurales Itinerantes (BRI) en municipios PDET, mientras que en mayo se avanzó en los procesos precontractuales y en visitas técnicas a Valledupar para el fortalecimiento de infraestructura bibliotecaria.
Durante junio y julio se realizaron visitas de asistencia técnica en municipios de Nariño y Putumayo para evaluar infraestructura, dotaciones y proyectos de nuevas sedes bibliotecarias, además de avanzar en la formulación de proyectos regionales y subregionales de fortalecimiento bibliotecario. A partir de agosto, la Estrategia Regional inició el despliegue territorial con acciones de acompañamiento técnico y formativo en bibliotecas públicas de municipios PDET, incluyendo implementación y seguimiento de Bibliotecas Rurales Itinerantes, fortalecimiento de servicios bibliotecarios y promoción de lectura, escritura y oralidad. Entre agosto y noviembre se realizaron más de 350 visitas de asistencia técnica y acompañamiento territorial en municipios PDET, así como procesos de formación dirigidos al personal bibliotecario y agentes del sector mediante cursos, talleres y laboratorios de vinculación comunitaria.
En diciembre se consolidaron las acciones de fortalecimiento integral mediante acompañamiento técnico y formativo a 40 bibliotecas de 39 municipios PDET, implementación de nuevas BRI, seguimiento a bibliotecas itinerantes creadas entre 2019 y 2023 y asignación de cupos de formación en procesos de autoformación de la Biblioteca Nacional. Durante la vigencia 2024 se reportaron 1.598.487 asistencias a los servicios bibliotecarios en municipios PDET, con una participación del 53 % de mujeres y 47 % de hombres, de acuerdo con el Sistema Nacional de Información Llave del Saber. Asimismo, la Biblioteca Nacional de Colombia realizó una inversión de $4.889 millones para el fortalecimiento integral de las bibliotecas públicas ubicadas en estos territorios.
</t>
  </si>
  <si>
    <t xml:space="preserve">Durante la vigencia 2025 se avanzó en el fortalecimiento integral de las bibliotecas públicas ubicadas en municipios PDET adscritas a la Red Nacional de Bibliotecas Públicas (RNBP), garantizando la operación de infraestructura bibliotecaria en 170 municipios priorizados. Durante los primeros meses del año se estructuró el Plan Anual de Adquisiciones, se regionalizaron las acciones de fortalecimiento y se desarrollaron anexos técnicos, estudios de mercado y procesos precontractuales para convenios y adquisiciones relacionadas con colecciones bibliográficas, dotación tecnológica y la implementación del Programa Nacional de Bibliotecas Itinerantes (PNBI).
Entre abril y junio se realizaron visitas de asistencia técnica para atender situaciones de infraestructura y seguridad en bibliotecas públicas, además de consolidar especificaciones técnicas para dotaciones tecnológicas. En junio se adjudicó y formalizó el convenio de fortalecimiento de la RNBP, logrando la reapertura de las bibliotecas de Argelia y Murindó y adelantando acciones frente al cierre temporal de El Bagre por mantenimiento. Entre julio y septiembre se fortalecieron los componentes de formación, asistencia territorial, tecnología y colecciones, asignando más de 150 cupos de formación en municipios PDET y desarrollando convocatorias y proyectos relacionados con el PNBI, las Bibliotecas Rurales Itinerantes (BRI) y programas comunitarios. Asimismo, la Estrategia Regional acompañó más de 130 municipios con acciones técnicas y formativas, mientras que el PNBI realizó visitas de implementación y fortalecimiento a bibliotecas rurales itinerantes. En paralelo, se desarrollaron acciones del proyecto Jóvenes en Paz en Quibdó, Popayán y Barbacoas.
Durante octubre y noviembre continuaron los acompañamientos integrales, visitas técnicas y procesos de formación presencial y virtual, además de avanzar en la evaluación de 1.703 muestras editoriales para la renovación de colecciones y en la ejecución de órdenes de compra tecnológicas. En diciembre se asignaron 10 cupos de formación presencial para participantes de municipios PDET de Arauca y Caquetá en el Laboratorio de Vinculación Comunitaria Amazorinoquía realizado en Bogotá. También se brindó acompañamiento técnico y formativo a cinco municipios PDET para fortalecer la gestión de bibliotecas públicas, BRI y redes de bibliotecas, cumpliendo así la meta anual de atención a 170 municipios PDET.
En el marco del PNBI se realizaron visitas de implementación en cuatro municipios PDET y se cerró el acompañamiento técnico y formativo de 10 BRI implementadas en 2025, así como el fortalecimiento de 40 BRI ubicadas en 37 municipios PDET. De manera complementaria, se desarrolló el encuentro PaLaBriAndo en Pereira con participación de mediadores de siete municipios PDET y se culminó la Escuela de Sistematización con encuentros presenciales en Bogotá. Asimismo, se cerró el proyecto Jóvenes en Paz en Quibdó, Popayán y Barbacoas, beneficiando a 55 jóvenes que culminaron sus procesos formativos con productos colectivos socializados en sus comunidades. Finalmente, se dio continuidad al proceso de dotación tecnológica y a la adquisición de colecciones bibliográficas para la RNBP y las BRI, cuya implementación continuará durante el primer semestre de 2026.
</t>
  </si>
  <si>
    <t>Durante el primer semestre de 2026 se desarrollaron acciones orientadas al fortalecimiento de las capacidades del sector bibliotecario, mediante procesos de asistencia técnica, formación y gestión administrativa en el marco de la Red Nacional de Bibliotecas Públicas (RNBP). En los primeros meses del año se conformó el equipo profesional encargado de la planeación, ejecución, seguimiento y evaluación de las políticas y planes de bibliotecas, lectura, escritura y oralidad, y se inició el proceso precontractual del Convenio de Asociación No. 0959-2026 para el desarrollo de los procesos de formación al personal bibliotecario. Durante el semestre se realizaron asistencias técnicas en bibliotecas públicas de Buenaventura y Aracataca, orientadas al fortalecimiento de la infraestructura, la dotación y la prestación de los servicios bibliotecarios. Asimismo, se promovió el fortalecimiento de capacidades mediante la asignación de cupos a participantes de municipios PDET en cursos con tutor y de autoformación del Aula Virtual de la Biblioteca Nacional de Colombia, en temas relacionados con gestión bibliotecaria, promoción de lectura, escritura y oralidad, apropiación tecnológica, catalogación y extensión bibliotecaria. De manera paralela, se adelantó la evaluación, adjudicación y formalización del Convenio de Asociación No. 0959-2026, así como la revisión y ajuste de los documentos técnicos, jurídicos y administrativos asociados a los procesos de contratación para la adquisición de equipos tecnológicos y la producción y alistamiento de colecciones bibliográficas destinadas a las bibliotecas públicas. Igualmente, se avanzó en la implementación del Programa Nacional de Bibliotecas Itinerantes (PNBI), mediante la selección y ajuste del listado definitivo de las 30 comunidades beneficiarias de nuevas Bibliotecas Rurales Itinerantes. Si bien la ejecución del convenio se vio afectada por su suspensión entre finales de mayo y el 10 de junio, posteriormente se adelantó la validación del equipo del asociado y la revisión de los protocolos administrativos, financieros y de contratación, consolidando las condiciones técnicas y operativas necesarias para la ejecución de las actividades programadas durante el segundo semestre de la vigencia.</t>
  </si>
  <si>
    <t>Adquisición, producción y procesamiento de dotaciones bibliográficas para la Red Nacional de Bibliotecas Públicas y el Programa Nacional de Bibliotecas Itinerantes.</t>
  </si>
  <si>
    <t>Colecciones bibliográficas producidas para las bibliotecas públicas adscritas a la Red Nacional de Bibliotecas Públicas - RNBP - y otras bibliotecas comunitarias y populares.</t>
  </si>
  <si>
    <t>Durante la vigencia 2023 la Biblioteca Nacional de Colombia adquirió y produjo 1.485 colecciones bibliográficas destinadas a las bibliotecas adscritas a la Red Nacional de Bibliotecas Públicas – RNBP, mediante procesos de selección, evaluación, adquisición, procesamiento técnico y alistamiento de materiales bibliográficos. Estas acciones permitieron fortalecer y actualizar las colecciones de las bibliotecas públicas del país, incorporando materiales pertinentes para diferentes públicos y territorios, con enfoques infantiles, juveniles, informativos y étnicos.
En el marco de este proceso, se adelantaron estudios de mercado, convocatorias a editores y distribuidores, así como la evaluación y priorización de títulos por parte de expertos, bibliotecarios y mediadores de lectura. Asimismo, se conformaron comités técnicos y de priorización que revisaron miles de títulos para definir las colecciones más pertinentes según las necesidades de las comunidades y regiones del país. Posteriormente, se desarrollaron actividades de contratación, coordinación editorial, producción, control de calidad, procesamiento físico y definición de planes de distribución para el alistamiento de las colecciones bibliográficas. Estas acciones permitieron cumplir la meta establecida para la vigencia 2023 y fortalecer el acceso a materiales de lectura y conocimiento en las bibliotecas públicas de la RNBP.</t>
  </si>
  <si>
    <t>Durante la vigencia 2024 la Biblioteca Nacional de Colombia produjo 1.570 colecciones de actualización destinadas a las bibliotecas públicas adscritas a la Red Nacional de Bibliotecas Públicas – RNBP, así como a bibliotecas comunitarias y populares, mediante procesos de selección, evaluación, adquisición, procesamiento técnico y alistamiento de materiales bibliográficos. Estas acciones permitieron fortalecer las dotaciones bibliográficas y ampliar el acceso a contenidos pertinentes y actualizados para diferentes comunidades y territorios del país, priorizando especialmente municipios vinculados a los pactos culturales por la vida y por la paz.
En el marco de este proceso, se adelantaron estudios de mercado, convocatorias públicas y procesos de evaluación y priorización de títulos con la participación de evaluadores externos y bibliotecarios públicos de diferentes regiones. Asimismo, se desarrollaron procesos de contratación y formalización de convenios con Fundalectura para la producción de las colecciones de actualización, incluyendo actividades de recepción, procesamiento físico y técnico, control de calidad y alistamiento para la distribución. De igual manera, se incorporaron materiales bibliográficos recibidos en calidad de donación y se consolidaron colecciones especiales dirigidas a bibliotecas ubicadas en municipios priorizados. Estas acciones permitieron fortalecer las colecciones bibliográficas de la RNBP y de bibliotecas comunitarias y populares durante la vigencia 2024.</t>
  </si>
  <si>
    <t>Durante la vigencia 2025 la Biblioteca Nacional de Colombia adelantó las acciones técnicas, administrativas y contractuales orientadas a la producción de colecciones bibliográficas para las bibliotecas públicas adscritas a la Red Nacional de Bibliotecas Públicas – RNBP y otras bibliotecas comunitarias y populares. Aunque al cierre del periodo reportado no se registró ejecución cuantitativa en la producción de colecciones, se desarrollaron actividades de planeación, estructuración contractual, estudios de mercado y selección de títulos que permitieron avanzar en el fortalecimiento de las colecciones bibliográficas destinadas a bibliotecas urbanas, rurales y comunitarias del país.
En el marco de este proceso, se estructuró y aprobó el Plan Anual de Adquisiciones de la Biblioteca Nacional de Colombia y se adelantó el proceso precontractual y contractual del convenio de asociación para el fortalecimiento de colecciones y la producción y distribución de la Serie Leer es Mi Cuento. Asimismo, se realizaron estudios de mercado, publicaciones en SECOP II, cronogramas de ejecución y procesos de evaluación y priorización de títulos con participación de expertos y comités técnicos. Durante la vigencia se recibieron 1.703 muestras editoriales en la convocatoria pública de actualización de colecciones y se seleccionaron 91 títulos definitivos para adquisición, además de avanzar en la definición de colecciones básicas, especializadas, rurales y de primera infancia. Estas acciones permitieron consolidar el 100 % de los estudios de mercado requeridos para los procesos de adquisición y fortalecimiento de colecciones bibliográficas programados para la vigencia.</t>
  </si>
  <si>
    <t>Durante el primer semestre de 2026 se adelantaron las acciones preparatorias para el fortalecimiento de las colecciones de la Red Nacional de Bibliotecas Públicas (RNBP), mediante la estructuración del proceso contractual que permitirá la producción, el procesamiento técnico y el alistamiento físico de las colecciones bibliográficas destinadas a las bibliotecas públicas beneficiarias de la vigencia. En los primeros meses del año se realizó la contratación del equipo profesional encargado de la planeación, ejecución, seguimiento y evaluación de este proceso. Posteriormente, durante marzo y abril se avanzó en la elaboración y consolidación del anexo técnico y de los documentos precontractuales y complementarios que definen las fases, actividades y especificaciones técnicas requeridas para la ejecución del indicador. En mayo se culminó la construcción de la documentación necesaria para la publicación del proceso público de contratación, la cual fue remitida al Grupo Financiero y de Contratos para las verificaciones previas correspondientes. Finalmente, durante junio se dio continuidad a la gestión contractual mediante la revisión jurídica de los documentos precontractuales, incorporando los ajustes solicitados por el área de contratos con el propósito de fortalecer la estructuración del proceso y garantizar el cumplimiento de los lineamientos normativos e institucionales. Al cierre del primer semestre, el proceso se encontraba listo para su publicación en la plataforma SECOP, prevista para finales de junio o los primeros días de julio, consolidando las condiciones técnicas y administrativas necesarias para iniciar la ejecución de las actividades programadas durante el segundo semestre de la vigencia.</t>
  </si>
  <si>
    <t>Mediadores rurales con acompañamiento técnico y formativo para la gestión de proyectos bibliotecarios con enfoque territorial.</t>
  </si>
  <si>
    <t>Durante la vigencia 2023 la Biblioteca Nacional de Colombia realizó acompañamiento técnico y formativo a 540 mediadores rurales para la gestión de proyectos bibliotecarios con enfoque territorial, en el marco de la implementación y seguimiento de las Bibliotecas Rurales Itinerantes priorizadas durante la vigencia. Estas acciones contribuyeron al fortalecimiento de capacidades locales para la promoción de la lectura, la gestión cultural y el desarrollo de iniciativas bibliotecarias en comunidades rurales del país.
En el marco de este proceso, se desarrollaron actividades de planeación, estructuración contractual y puesta en marcha de la Estrategia Regional, a través de la cual se realizaron las acciones de acompañamiento técnico y formativo en territorio. Asimismo, se adelantaron procesos de inducción y capacitación al equipo de despliegue encargado del acompañamiento a mediadores rurales y se realizaron jornadas continuas de asistencia técnica y formación durante el segundo semestre del año, beneficiando progresivamente a mediadores de las Bibliotecas Rurales Itinerantes. Estas acciones permitieron consolidar el fortalecimiento de los proyectos bibliotecarios rurales con enfoque territorial y dar cumplimiento a la meta establecida para la vigencia 2023.</t>
  </si>
  <si>
    <t>Durante la vigencia 2024 la Biblioteca Nacional de Colombia realizó acompañamiento técnico y formativo a 810 mediadores rurales vinculados a las Bibliotecas Rurales Itinerantes, fortaleciendo sus capacidades para la gestión de proyectos bibliotecarios con enfoque territorial en el marco de las acciones de la Estrategia Regional. Estas acciones permitieron consolidar procesos de formación orientados a la participación y articulación comunitaria, así como al diseño, implementación y sostenimiento de iniciativas bibliotecarias en zonas rurales del país.
En el desarrollo de la vigencia se adelantaron visitas de implementación y seguimiento en distintos municipios priorizados, en las cuales los mediadores rurales recibieron formación y asistencia técnica para el fortalecimiento de sus proyectos. Adicionalmente, se realizaron acciones de planeación, evaluación y articulación para la implementación de encuentros regionales PaLaBriAndo, espacios de intercambio de experiencias y saberes entre mediadores de diferentes territorios. Estas actividades se complementaron con la formulación de proyectos regionales y subregionales de fortalecimiento bibliotecario, contribuyendo al aumento de la cobertura del acompañamiento técnico y formativo respecto a la proyección inicial, y permitiendo el fortalecimiento del rol de los mediadores en la dinamización de las bibliotecas rurales en el país.</t>
  </si>
  <si>
    <t>Durante la vigencia 2025 la Biblioteca Nacional de Colombia realizó acompañamiento técnico y formativo a 600 mediadores rurales vinculados a las Bibliotecas Rurales Itinerantes (BRI), fortaleciendo sus capacidades para la gestión de proyectos bibliotecarios con enfoque territorial en el marco de la Estrategia Regional y del Programa Nacional de Bibliotecas Itinerantes. Estas acciones permitieron consolidar procesos de formación, articulación comunitaria y apropiación territorial orientados al fortalecimiento de la lectura, la escritura y la oralidad en contextos rurales.
En el desarrollo de la vigencia se adelantaron acciones de planeación, gestión e implementación institucional que permitieron la estructuración del PAA, la regionalización de actividades, el avance de los procesos precontractuales y la formalización del convenio de asociación para el fortalecimiento de la Red Nacional de Bibliotecas Públicas. A partir de la puesta en marcha de la Estrategia Regional, se realizó la vinculación progresiva de nuevos mediadores rurales y el acompañamiento de mediadores previamente vinculados en distintas vigencias, quienes participaron en procesos de asistencia técnica, seguimiento y formación en territorio.
De manera complementaria, se desarrollaron encuentros regionales PaLaBriAndo en diferentes ciudades del país, como espacios de intercambio de experiencias y fortalecimiento de capacidades de mediación en lectura y oralidad. Asimismo, se consolidaron procesos de acompañamiento en múltiples Bibliotecas Rurales Itinerantes, lo que permitió ampliar la cobertura del programa y fortalecer el trabajo colaborativo entre mediadores, bibliotecarios y comunidades. Estas acciones en conjunto permitieron alcanzar la meta anual de 600 mediadores acompañados, e incluso fortalecer los niveles de articulación y cobertura territorial del programa.</t>
  </si>
  <si>
    <t xml:space="preserve">Durante el primer semestre de 2026 se adelantaron las acciones preparatorias para la implementación de la estrategia de fortalecimiento integral de las bibliotecas ubicadas en municipios PDET, mediante la estructuración y puesta en marcha del Convenio de Asociación No. 0959-2026. En los primeros meses del año se realizó la contratación del equipo profesional encargado de la planeación, ejecución, seguimiento y evaluación de las políticas y planes de bibliotecas, lectura, escritura y oralidad, así como el inicio del proceso precontractual del convenio que soporta las acciones de asistencia técnica, acompañamiento y fortalecimiento institucional. Durante marzo se dio continuidad a este proceso con la publicación de la convocatoria en SECOP II el 18 de marzo, mientras que en abril se culminaron las etapas de evaluación, adjudicación y formalización del convenio. En mayo se dio inicio a la ejecución contractual; sin embargo, la suspensión del convenio entre el 28 de mayo y el 10 de junio impidió el desarrollo de las actividades programadas para este periodo. Una vez levantada la suspensión, durante junio se adelantó la validación del equipo mínimo del asociado y la revisión de los protocolos administrativos, financieros y de contratación, con el propósito de garantizar las condiciones necesarias para el despliegue de la estrategia. Adicionalmente, en el marco de la invitación sectorial para la implementación de nuevas Bibliotecas Rurales Itinerantes (BRI), se realizaron ajustes al listado de municipios beneficiarios como resultado de modificaciones en las postulaciones, consolidándose un total de 20 municipios no PDET seleccionados. En consecuencia, al cierre del primer semestre se fortalecieron las condiciones técnicas, administrativas y contractuales para la implementación de las acciones previstas durante el segundo semestre de la vigencia, aunque no se registraron avances operativos debido a la suspensión temporal del convenio.
</t>
  </si>
  <si>
    <t>Ferias regionales beneficiadas con apoyo técnico y financiero para el desarrollo de su programación y producción</t>
  </si>
  <si>
    <t>Durante la vigencia 2024 se apoyó la realización de 29 ferias regionales e itinerantes del libro en diferentes territorios del país, superando la meta inicialmente establecida gracias a nuevas articulaciones y solicitudes de apoyo territorial. Durante el primer trimestre se fortaleció la Fiesta de la Lectura y Escritura del Chocó (FLECHO), mediante acciones orientadas a la formación y ampliación de públicos lectores en municipios como Urabá, Bahía Solano, Istmina y Quibdó. Asimismo, se adelantaron actividades preparatorias para futuras versiones de las ferias, incluyendo eventos de lanzamiento, creación de imagen y talleres dirigidos a niños y jóvenes.
Entre abril y junio el Grupo del Libro, la Lectura y la Literatura avanzó en la planeación y ajuste de procesos asociados a las ferias regionales e itinerantes, además de desarrollar acompañamientos para la pre-feria del libro de Arauca y coordinar actividades de promoción de lectura en la región. En junio se firmó el convenio 3688-2024, mediante el cual se consolidaron los componentes de apoyo a ferias regionales y producción de ferias itinerantes. Durante julio se firmó y ejecutó el contrato de apoyo a la Feria Latinoamericana del Libro de Cartagena (FELICAR) y se adelantaron reuniones de planeación, seguimiento y gestión contractual con múltiples ferias regionales del país, incluyendo eventos en Quibdó, Bucaramanga, Manizales, Medellín, San Andrés, Pasto, Ipiales, Popayán, Honda, Cali y Mompox.
Entre agosto y noviembre se garantizó el apoyo a ferias regionales e itinerantes en Barrancabermeja, Barichara, Bucaramanga, Manizales, Riohacha, San José del Guaviare, Aracataca, Cúcuta, Armenia, Tumaco, Medellín, Boyacá, San Andrés, Honda, Chocó, Pasto, Pereira, Popayán, Cartagena, Santa Marta, Arauca, Neiva, Montería, Cali e Itagüí, entre otras. Estas acciones incluyeron acompañamiento institucional, promoción de lectura, fortalecimiento de públicos y articulación con actores culturales locales. Finalmente, en diciembre se apoyó la realización de las ferias del libro de Mompox y Barranquilla, superando la meta anual debido a la invitación realizada por la Secretaría de Cultura y directivos de la Feria del Libro de Barranquilla al Ministerio de las Culturas, las Artes y los Saberes.</t>
  </si>
  <si>
    <t>Durante la vigencia 2025 se financiaron y apoyaron técnica y financieramente 31 ferias regionales del libro para el desarrollo de su programación cultural y académica, así como para procesos de logística, producción y ejecución. Entre enero y noviembre se brindó apoyo a 28 ferias regionales en diferentes territorios del país, mediante la asignación de recursos orientados al fortalecimiento de sus actividades y al desarrollo de estrategias de circulación literaria, formación de públicos y promoción de lectura.
Las ferias apoyadas se realizaron en municipios y ciudades como Pasto e Ipiales, cuya programación fortaleció el diálogo cultural entre Colombia y Ecuador; Pereira, Villavicencio, Montería, Mompox, Cali, Cartagena, Santa Marta, Popayán, Arauca, Honda, Valledupar, Barrancabermeja, Barichara, Bucaramanga, Tunja, Cúcuta, Manizales, Armenia, Neiva, Medellín, Tumaco, San Andrés, Aracataca, Riohacha y San José del Guaviare. En varios de estos espacios se destacó la participación de agentes literarios locales, procesos de fortalecimiento de la lectura y articulaciones con iniciativas culturales y académicas de cada territorio.
Durante diciembre se completó el cumplimiento de la meta anual con el apoyo a las ferias de Itagüí, Chocó y Necoclí. Asimismo, se realizó el Encuentro Nacional de la Red de Ferias Regionales del Libro en Bogotá el 5 de diciembre, espacio orientado al intercambio de experiencias, fortalecimiento de capacidades y articulación entre las diferentes ferias regionales apoyadas por el Ministerio de las Culturas, las Artes y los Saberes.</t>
  </si>
  <si>
    <t>Durante el primer semestre de 2026 se adelantaron las acciones necesarias para la implementación de la estrategia de fortalecimiento de las ferias regionales del libro, mediante la estructuración y ejecución del Convenio de Literatura No. 0953-2026. En los primeros meses del año, el Grupo del Libro, la Lectura y la Literatura desarrolló el proceso de estructuración del mecanismo competitivo que permitiría seleccionar las propuestas de las ferias regionales beneficiarias de apoyos técnicos y financieros durante la vigencia. En marzo se publicó el proceso competitivo para la suscripción del convenio y, posteriormente, en abril, se formalizó el Convenio No. 0953-2026, estableciendo las condiciones para el desarrollo de la convocatoria. Durante mayo se avanzó en la construcción de la invitación sectorial, conforme al modelo institucional del Ministerio, mediante un proceso de revisión y ajuste conjunto entre Fundalectura, el Grupo del Libro, la Lectura y la Literatura y la Dirección de la Biblioteca Nacional de Colombia. Finalmente, en junio se realizó el lanzamiento oficial de la invitación sectorial a través de la página web de la Biblioteca Nacional de Colombia, se llevaron a cabo dos consultorios virtuales para orientar a las ferias interesadas en el proceso de postulación y la convocatoria permaneció abierta entre el 4 y el 25 de junio. De manera complementaria, se avanzó en la selección del equipo evaluador y en la solicitud de la documentación administrativa requerida para su contratación, consolidando las condiciones técnicas y operativas necesarias para la evaluación de las propuestas y el otorgamiento de los apoyos previstos durante el segundo semestre de la vigencia.</t>
  </si>
  <si>
    <t>Personas beneficiadas de procesos de formación en escrituras creativas</t>
  </si>
  <si>
    <t xml:space="preserve">Durante la vigencia 2023 se beneficiaron 1.358 personas mediante procesos de formación para las artes, las culturas y los saberes desarrollados por la Biblioteca Nacional de Colombia. En el primer semestre se avanzó en las actividades de planeación, estructuración del Plan Anual de Adquisiciones, definición de términos de invitación y trámites precontractuales para el convenio de fortalecimiento de la Red Nacional de Bibliotecas Públicas, a través del cual se ejecutarían los procesos de formación dirigidos al personal bibliotecario y otros agentes del sector.
En junio inició el convenio de asociación N.° 3832-2023, permitiendo la puesta en marcha de las actividades formativas. Durante julio se abrieron las inscripciones a los cursos del Aula Virtual de la Biblioteca Nacional en modalidades sincrónica y de autoformación, asignando 761 cupos, de los cuales 401 correspondieron a cursos con tutor y 360 a autoformación. En agosto inició el curso de inducción virtual para nuevos bibliotecarios y bibliotecarias públicas, con 78 personas matriculadas de 73 municipios y 25 departamentos del país.
En septiembre se asignaron 337 cupos para cursos sincrónicos con tutor en 197 municipios de 31 departamentos, mientras que en octubre se cerraron las inscripciones a los cursos de autoformación con 143 cupos asignados. Finalmente, en diciembre se formaron 39 beneficiarios adicionales mediante el esquema remoto “Círculos de pensamiento”, desarrollado en articulación con la Estrategia Regional, logrando así el cumplimiento de la meta establecida para la vigencia 2023.
</t>
  </si>
  <si>
    <t xml:space="preserve">Durante la vigencia 2024 se avanzó en los procesos de formación en gestión bibliotecaria, lectura, escritura, oralidad y patrimonio, alcanzando un total de 1.788 personas inscritas. Durante el primer trimestre se estructuró el Plan Anual de Adquisiciones, se regionalizaron las actividades del proyecto de inversión y se adelantaron los procesos previos para el convenio de fortalecimiento de la Red Nacional de Bibliotecas Públicas (RNBP). En abril y mayo se desarrollaron estudios de mercado, pruebas de actualización del Aula Virtual de la Biblioteca Nacional de Colombia y el lanzamiento del proceso público en SECOP para la ejecución de los procesos formativos.
Entre junio y agosto se fortalecieron los procesos de formación presencial y virtual mediante cursos de inducción bibliotecaria regional realizados en Santa Marta, Quibdó, Villavicencio, Pasto, Bucaramanga y Bogotá, beneficiando personal bibliotecario de diferentes departamentos del país. Asimismo, se adelantaron procesos de inscripción a cursos virtuales de autoformación y con tutor, y se desarrollaron talleres y convocatorias para laboratorios de vinculación comunitaria y escuelas de cineforistas. Durante este periodo también se realizaron acciones de recuperación y restablecimiento de la plataforma Moodle del Aula Virtual, afectada por el incidente informático del Ministerio de las Culturas.
En septiembre y noviembre se desarrollaron procesos presenciales como la Escuela de Cineforistas y los Laboratorios de Vinculación Comunitaria en Montería, Ocaña, Barranquilla, Quibdó, Cúcuta y Popayán, fortaleciendo capacidades de gestión comunitaria y apropiación cultural. En octubre se realizó el relanzamiento del Aula Virtual con la apertura de seis cursos de autoformación y nueve cursos con tutor, asignándose 949 cupos para personal bibliotecario y agentes culturales de 31 departamentos. Finalmente, en diciembre se asignaron cupos adicionales en cursos de autoformación, procesos de vinculación comunitaria y mesas de ideación sobre bibliotecas penitenciarias, alcanzando el 99,3 % de la meta proyectada para la vigencia 2024.
</t>
  </si>
  <si>
    <t xml:space="preserve">Durante la vigencia 2025, la Biblioteca Nacional de Colombia desarrolló procesos de formación en gestión bibliotecaria, lectura, escritura, oralidad y patrimonio, alcanzando un total de 2.704 personas inscritas. Durante los primeros meses del año se adelantaron acciones de planeación estratégica, regionalización de actividades y estructuración del Plan Anual de Adquisiciones, necesarias para la implementación de la estrategia formativa de la vigencia.
A partir de marzo se dio inicio a los procesos de formación virtual y presencial. Se desarrolló el diplomado virtual Diversidad-Es: principios y alternativas para la atención de personas con discapacidad en bibliotecas públicas, con 335 personas inscritas provenientes de 27 departamentos y Bogotá. Asimismo, se fortaleció el Aula Virtual de la Biblioteca Nacional mediante la apertura de nuevos ciclos de cursos con tutor y de autoformación, asignando cupos en temas relacionados con gestión bibliotecaria, inclusión, promoción de lectura y fortalecimiento comunitario.
Entre julio y noviembre se concentró la mayor intensidad formativa de la vigencia. En este periodo se asignaron más de 1.200 cupos virtuales y se desarrollaron procesos presenciales como seminarios, encuentros de redes, laboratorios de vinculación comunitaria, la Escuela de Mediación Audiovisual, actividades de Cultura para la Libertad y espacios especializados para redes étnicas y territoriales. Estas acciones fortalecieron capacidades técnicas, comunitarias y de mediación cultural de bibliotecarios, gestores y agentes culturales en diferentes regiones del país.
Durante diciembre se asignaron 55 cupos en procesos de formación presencial, distribuidos entre el seminario-taller “Acceso universal en bibliotecas públicas”, dirigido a bibliotecarios de la Red de Bibliotecas de Ibagué, y el Laboratorio de Vinculación Comunitaria de la Amazorinoquía, que convocó integrantes de Grupos de Amigos de Bibliotecas (GAB), GABRI y lectores voluntarios de bibliotecas adscritas a la Red Nacional de Bibliotecas Públicas en los departamentos de Arauca, Casanare, Caquetá, Meta, Amazonas, Vaupés y Cundinamarca. Estas acciones consolidaron el fortalecimiento de capacidades territoriales y el cumplimiento de la meta establecida para la vigencia 2025.
</t>
  </si>
  <si>
    <t>Durante el primer semestre de 2026 se fortalecieron las capacidades del sector bibliotecario mediante diferentes estrategias de formación, con un total de 477 cupos asignados. Se desarrollaron acciones orientadas al fortalecimiento de las capacidades del personal bibliotecario mediante la implementación del plan anual de formación de la Red Nacional de Bibliotecas Públicas (RNBP). En los primeros meses del año se conformó el equipo profesional encargado de la planeación, ejecución, seguimiento y evaluación de las políticas y planes de bibliotecas, lectura, escritura y oralidad, y se dio inicio al Diplomado Virtual en Gestión de Proyectos Bibliotecarios Públicos, desarrollado por la Pontificia Universidad Javeriana, beneficiando a 20 bibliotecarios públicos finalistas del Premio Nacional de Bibliotecas Públicas Daniel Samper Ortega 2025. Paralelamente, se fortaleció la oferta formativa del Aula Virtual de la Biblioteca Nacional de Colombia mediante la asignación continua de cupos en cursos con tutor y de autoformación sobre gestión bibliotecaria, promoción de lectura, escritura y oralidad, apropiación tecnológica, conservación de colecciones, catalogación, inclusión y servicios bibliotecarios en contextos rurales, atendiendo la alta demanda del sector y ampliando las oportunidades de cualificación del personal bibliotecario. Asimismo, durante mayo inició la ejecución contractual del Convenio de Asociación No. 0959-2026, mediante el cual se desarrollarían las acciones de fortalecimiento integral de la RNBP; sin embargo, la suspensión del convenio entre finales de mayo y el 10 de junio limitó la ejecución de varias actividades programadas. Aunque se avanzó técnicamente en la preparación de nuevas convocatorias para los cursos con tutor del Aula Virtual y para la Escuela de Mediación Audiovisual, no fue posible realizar las matrículas ni publicar la invitación correspondiente debido a dicha suspensión. En consecuencia, al cierre del primer semestre se consolidaron las capacidades institucionales y la oferta de formación del sector bibliotecario, quedando programada la reactivación de las actividades previstas durante el segundo semestre de la vigencia.</t>
  </si>
  <si>
    <t>Número de contenidos disponibles en la Biblioteca Nacional Digital de la Biblioteca Nacional.</t>
  </si>
  <si>
    <t xml:space="preserve">Durante la vigencia 2023, la Biblioteca Nacional de Colombia avanzó en la identificación, organización, descripción, revisión y depuración de contenidos físicos y digitales con enfoque de cultura de paz, alcanzando un total de 1.000 contenidos puestos al acceso a través de la Biblioteca Nacional de Colombia y la BNC Digital. Durante los primeros meses del año se desarrollaron procesos de carga y organización de recursos relacionados con la línea de proceso de paz mediante el módulo de depósito digital, iniciando con la incorporación de contenidos digitales y el fortalecimiento de sus metadatos para facilitar su consulta y preservación.
Entre abril y junio se consolidaron las labores técnicas de revisión, depuración y normalización de metadatos de obras vinculadas con memoria, reconciliación y proceso de paz. Estas acciones permitieron avanzar progresivamente en la disponibilidad de recursos digitales especializados, garantizando su correcta organización y acceso a través de las plataformas digitales de la Biblioteca Nacional. Aunque en marzo no se presentaron avances debido a la finalización de contratos del Grupo de Desarrollo de Colecciones, las actividades fueron retomadas y fortalecidas en los meses posteriores.
Durante el segundo semestre de la vigencia se concentró el mayor volumen de trabajo técnico y documental. Entre julio y noviembre se adelantó la descripción, revisión y depuración de centenares de obras digitales relacionadas principalmente con el noticiero NC Noticias, surgido tras los acuerdos del proceso de paz como iniciativa de la entonces guerrilla de las FARC, así como contenidos audiovisuales del noticiero oficial del Senado vinculados al análisis y seguimiento del proceso de paz desarrollado entre 2012 y 2018. Estas acciones incluyeron la recuperación, organización y documentación técnica de materiales audiovisuales con licenciamiento abierto y valor histórico para la memoria nacional.
En noviembre, la Biblioteca Nacional de Colombia alcanzó la meta establecida para la vigencia 2023, consolidando el acceso a contenidos físicos y digitales con enfoque de cultura de paz mediante procesos técnicos de preservación, descripción documental y fortalecimiento de metadatos, contribuyendo así a la conservación y difusión de recursos asociados a la memoria, el diálogo y la construcción de paz en el país.
</t>
  </si>
  <si>
    <t xml:space="preserve">Durante la vigencia 2024, la Biblioteca Nacional de Colombia fortaleció la disponibilidad de contenidos en la Biblioteca Nacional Digital, alcanzando un total de 7.728 recursos digitales incorporados al repositorio. Durante el primer trimestre se realizó la carga inicial de 1.204 nuevos recursos digitales, dando continuidad a los procesos de digitalización, organización y publicación de contenidos patrimoniales y bibliográficos para consulta pública.
Entre abril y junio se consolidó el crecimiento del repositorio digital mediante la incorporación de 1.344 recursos en abril, 383 nuevos contenidos en mayo y 1.085 documentos digitales en junio. Paralelamente, se adelantaron procesos técnicos de conservación y preparación documental para más de 4.200 títulos ya digitalizados, orientados a su posterior catalogación e integración en la plataforma digital. Estas acciones permitieron ampliar progresivamente el acceso a materiales patrimoniales, bibliográficos y documentales en formatos digitales.
Durante el segundo semestre se mantuvo el proceso de incorporación de contenidos, aunque en julio y agosto las actividades se vieron parcialmente afectadas por el incidente tecnológico presentado en el Ministerio de las Culturas. A pesar de esta situación, se continuó con la carga de nuevos recursos y se implementó un plan de trabajo para recuperar el ritmo de publicación y garantizar el cumplimiento de la meta anual. En este periodo también avanzó la preparación técnica y catalogación de miles de objetos digitales pendientes de integración al repositorio.
Entre septiembre y diciembre se concentró el mayor volumen de incorporación de contenidos digitales. Se entregaron recursos para catalogación y se fortaleció especialmente la publicación de fondos de fotografía y mapoteca digital. Durante octubre y noviembre se cargaron cerca de 3.000 recursos entre fotografías, libros y materiales cartográficos, mientras que en diciembre se incorporaron 700 nuevos contenidos digitales adicionales. Estas acciones permitieron consolidar el crecimiento de la Biblioteca Nacional Digital y ampliar el acceso público a colecciones patrimoniales y documentales de alto valor histórico y cultural.
</t>
  </si>
  <si>
    <t xml:space="preserve">Durante la vigencia 2025, la Biblioteca Nacional de Colombia fortaleció el acceso y disponibilidad de contenidos digitales a través de la Biblioteca Nacional Digital, alcanzando un total de 7.700 nuevos recursos incorporados al repositorio digital. Estas acciones permitieron ampliar la consulta pública de materiales patrimoniales, bibliográficos y documentales disponibles en formatos digitales para investigadores, estudiantes y ciudadanía en general.
Entre enero y noviembre se adelantó el proceso de ingreso, organización e incorporación de 7.400 nuevos recursos digitales al repositorio de la Biblioteca Nacional Digital, garantizando su disponibilidad para consulta y uso a través de la plataforma institucional. Este proceso contribuyó al fortalecimiento de la preservación digital y al acceso abierto al patrimonio bibliográfico y documental administrado por la Biblioteca Nacional de Colombia.
Durante diciembre se incorporaron 300 archivos digitales adicionales al repositorio, consolidando el cumplimiento de la meta establecida para la vigencia 2025. Estas acciones permitieron continuar ampliando las colecciones digitales disponibles y fortalecer los procesos de acceso, preservación y difusión del patrimonio documental y bibliográfico del país mediante herramientas digitales.
</t>
  </si>
  <si>
    <t>Durante el primer semestre de 2026 se dio continuidad a las acciones de preservación y acceso al patrimonio bibliográfico mediante el fortalecimiento de la Biblioteca Nacional Digital. En enero y febrero se digitalizaron 1.404 títulos de obras en custodia de la Biblioteca Nacional de Colombia, los cuales fueron incorporados al repositorio digital para su consulta pública. Posteriormente, durante marzo se realizó una ampliación significativa del acervo digital con la incorporación de 3.226 recursos digitales, mientras que en abril se adicionaron 113 nuevos recursos al repositorio. En mayo se avanzó en la digitalización, catalogación e incorporación de 281 nuevos títulos de obras, fortaleciendo la disponibilidad de contenidos para los usuarios. Finalmente, durante junio se integraron 667 nuevos recursos digitales, los cuales fueron entregados para su respectivo proceso de catalogación e incorporados al repositorio de la Biblioteca Nacional Digital.</t>
  </si>
  <si>
    <t>Número de acciones de internacionalización de la literatura y el libro fuera de Colombia.</t>
  </si>
  <si>
    <t xml:space="preserve">A 30 de diciembre de 2023, se llevaron a cabo 5  Ferias Internacionales del Libro, así:
*Feria Internacional del Libro de La Habana, Cuba.
*Feria Internacional del Libro de Bogotá FILBo
*Feria Internacional del Libro de Frankfurt (Alemania)
*Feria Internacional del Libro de Venezuela (Colombia, país invitado de honor)
*Feria del Libro de Guadalajara </t>
  </si>
  <si>
    <t xml:space="preserve">Durante la vigencia 2024 se adelantaron 10  acciones de internacionalización de la literatura colombiana en Ferias Internacionales.  En estos espacios se hizo presencia con diferentes acciones para la circulación de títulos colombianos en los estand de Colombia, parrilla de programación con autores colombianos invitados y apoyo para la circulación de editores colombianos.
Entre las ferias realizadas se encuentran:  Feria del Libro de la Habana, Feria Internacional de Libro Infantil de Bolonia, la Feria Internacional del Libro de Bogotá - FILBO,  Feria del Libro de Santa Cruz de la Sierra, Feria del Libro de Quito (Ecuador), Feria Internacional del Libro de Venezuela, FILVEN, Feria Internacional del Libro de Nueva York, Feria Internacional del Libro de Frankfurt, Bienal del Libro de Sao Paulo y Feria del Libro de Guadalajara. </t>
  </si>
  <si>
    <t xml:space="preserve">Durante la vigencia 2025, la Biblioteca Nacional de Colombia y el Grupo del Libro y la Literatura fortalecieron la presencia internacional del libro y la literatura colombiana mediante el desarrollo de nueve acciones de internacionalización en escenarios estratégicos del sector editorial y cultural. Estas acciones promovieron la circulación de autores, editoriales y contenidos nacionales, así como el posicionamiento de Colombia en espacios de diálogo e intercambio cultural a nivel internacional.
Entre enero y noviembre se consolidó la participación del país en ferias y encuentros internacionales como la Feria del Libro Infantil de Bolonia, la Feria Internacional del Libro de La Habana, la Feria del Libro de Asunción en Paraguay, la Feria del Libro de Frankfurt y el Hay Festival de Gales, escenarios que permitieron visibilizar la producción editorial colombiana y fortalecer las oportunidades de circulación y conexión con mercados internacionales. Asimismo, se realizaron actividades culturales en París relacionadas con *La vorágine* y la obra de Arnoldo Palacios, contribuyendo a la difusión del patrimonio literario colombiano en contextos internacionales.
Durante la vigencia también se destacó la participación de Colombia como país invitado de honor en la Feria Internacional del Libro de Monterrey, cuya programación académica y cultural se desarrolló integralmente, fortaleciendo el reconocimiento del país en el ecosistema editorial iberoamericano. De igual forma, se avanzó en la participación institucional en la Feria Internacional del Libro de Guadalajara, uno de los escenarios editoriales más relevantes de América Latina.
Para el desarrollo de estas acciones se gestionó integralmente la participación internacional del país, incluyendo el diseño, producción y montaje de estands nacionales, la curaduría e importación de libros representativos de la producción editorial colombiana, la contratación de agentes culturales y el desarrollo de programación académica y artística. Asimismo, se implementaron convocatorias públicas para la circulación de editores y agentes del sector en ferias internacionales como Frankfurt y Guadalajara, fortaleciendo la proyección internacional de la literatura y el libro colombiano y consolidando a Colombia como un actor relevante en el ámbito editorial global.
</t>
  </si>
  <si>
    <t>Durante el primer semestre de 2026 se adelantaron las acciones necesarias para garantizar la participación de Colombia y del Ministerio de las Culturas, las Artes y los Saberes en escenarios nacionales e internacionales de promoción del libro y la lectura. En los primeros meses del año se avanzó en los procesos de contratación, planeación y diseño de la participación institucional en la Feria Internacional del Libro de Bogotá (FILBo) y en la Feria del Libro Infantil de Bolonia, incluyendo la definición de la programación cultural, el desarrollo conceptual, gráfico y arquitectónico de los estands, la organización de la operación logística y la convocatoria para la circulación de editores colombianos. Asimismo, se seleccionaron las editoriales e ilustradores que integraron la delegación colombiana a la Feria de Bolonia, se gestionó el envío de la muestra bibliográfica y se formalizaron los contratos con las entidades responsables del desarrollo temático y operativo del estand. Entre abril y mayo se concretó la participación institucional en la FILBo mediante el diseño, montaje y operación del estand del Ministerio y de la carpa País de Libros, además de la consolidación de una agenda académica y cultural y la gestión de la librería institucional. De igual forma, se desarrolló la participación en la Feria del Libro Infantil de Bolonia con la ejecución de su programación cultural, el acompañamiento a la curaduría del estand y el apoyo a las editoriales e ilustradores seleccionados. Adicionalmente, se incorporó al balance la participación en la Feria Internacional del Libro de La Habana, mediante el envío de libros realizado en febrero. Finalmente, durante junio se iniciaron los preparativos para la participación de Colombia en las ferias internacionales del libro de Frankfurt y Guadalajara, adelantando el pago del estand, el diseño de los espacios expositivos, la estructuración de los procesos de contratación, la revisión de la convocatoria para la muestra editorial colombiana y las gestiones para la circulación de editores y la promoción de los Premios Nacionales de Literatura, consolidando la estrategia de proyección internacional del sector editorial colombiano para el segundo semestre de la vigencia.</t>
  </si>
  <si>
    <t>Salvaguardia y fomento de la alimentación y las cocinas tradicionales de Colombia</t>
  </si>
  <si>
    <t>COCINAS PARA LA PAZ
Reconstrucción social y consolidación de ecosistemas productivos basados en economías populares a través  las prácticas y saberes asociados a la alimentación y cocinas tradicionales</t>
  </si>
  <si>
    <t>Número de personas participando a través del programa Cocinando la Paz</t>
  </si>
  <si>
    <t>Durante la vigencia 2023, el programa Cocinas para la Paz contó con la participación de 315 personas en espacios de diálogo comunitario orientados a la promoción de la soberanía alimentaria, el intercambio de saberes tradicionales y el fortalecimiento de prácticas culinarias como herramienta de construcción de paz en los territorios. Estas acciones se desarrollaron en distintos municipios del país, vinculando comunidades rurales y urbanas en procesos de participación social y cultural.
En el marco de la implementación del programa se adelantaron actividades de planeación, estructuración técnica y gestión contractual que permitieron la puesta en marcha del proceso. Posteriormente, se realizaron espacios de articulación con socios implementadores, contratación del equipo de trabajo y ejecución de los encuentros comunitarios, en los cuales se consolidó la participación de las personas beneficiarias. Durante el mes de noviembre se llevaron a cabo los principales espacios de diálogo en territorio, y en diciembre se realizó la recepción y verificación de evidencias del proceso, cerrando la vigencia con el cumplimiento del total de participantes proyectados en el programa.</t>
  </si>
  <si>
    <t>Durante la vigencia 2024, el programa Cocinas para la Paz contó con la participación de 312 mujeres en los procesos desarrollados en el marco de la implementación territorial, orientados al fortalecimiento de los ecosistemas de cocinas tradicionales como espacios de economía popular, cultura alimentaria y construcción de paz en los municipios priorizados. Estas acciones permitieron promover la participación comunitaria y el reconocimiento de saberes asociados a la alimentación tradicional en contextos de alta vulnerabilidad.
En el desarrollo del programa se adelantaron procesos de implementación en distintos municipios del país, incluyendo acciones de sensibilización, caracterización de portadores de saberes y articulación con administraciones locales, así como la consolidación de procesos contractuales y de cooperación con aliados estratégicos para la ejecución del programa. De manera complementaria, se avanzó en la gestión de equipos territoriales y en la realización de talleres comunitarios, fortaleciendo la participación de mujeres y otros actores vinculados a las cocinas tradicionales como eje de transformación social y económica en los territorios intervenidos.</t>
  </si>
  <si>
    <t>Durante la vigencia 2025, el programa Cocinas para la Paz contó con la participación de 1027 personas sabedoras del ecosistema de la alimentación y de las cocinas tradicionales, fortaleciendo procesos de transmisión de conocimientos, salvaguardia del patrimonio alimentario y consolidación de prácticas comunitarias asociadas a la soberanía alimentaria en 31 municipios del país. La participación estuvo conformada en un 73% por mujeres y un 27% por hombres, lo que evidencia el papel protagónico de las mujeres en la preservación y transmisión de los saberes culinarios tradicionales.
En el desarrollo de la vigencia se implementaron las fases del programa Saberes que Unen, Escuelas del Sabor y Saberes y Sabores Sostenibles, a través de las cuales se realizaron procesos de caracterización del ecosistema alimentario, fortalecimiento de capacidades comunitarias, y formación en temas como el Derecho Humano a la Alimentación Adecuada, organización comunitaria, salvaguardia del patrimonio culinario, uso de herramientas de comunicación y fortalecimiento de modelos de negocio comunitarios. Adicionalmente, se llevaron a cabo espacios de encuentro nacional e internacional, como el Congreso Internacional de Cocinas Tradicionales y el Encuentro Nacional de Cocineras y Cocineros, promoviendo el intercambio de saberes y la reflexión sobre la protección del patrimonio alimentario. Con estas acciones se dio cumplimiento a la meta anual y se avanzó en el cierre de los procesos de implementación del programa.</t>
  </si>
  <si>
    <t xml:space="preserve">Durante el primer semestre de 2026 se adelantaron las acciones necesarias para la implementación del programa Cocinas para la Paz, orientado al fortalecimiento de los ecosistemas comunitarios asociados a la alimentación y las cocinas tradicionales de Colombia, en el marco del Convenio de Cooperación Internacional No. 0699 de 2026 suscrito con la Organización de las Naciones Unidas para la Alimentación y la Agricultura (FAO). En los primeros meses del año se formalizó el convenio, se definieron los municipios priorizados en los departamentos de Caquetá, Guaviare, Huila, Magdalena, Meta y Putumayo, y se estructuró el plan de trabajo que contempla diálogos de saberes, cartografías culinarias, talleres de fortalecimiento del Derecho Humano a la Alimentación, procesos de transmisión de saberes con niñas, niños y jóvenes, la adaptación de Guías Alimentarias Basadas en Alimentos con enfoque cultural y de biodiversidad y estrategias de divulgación de resultados. Aunque el inicio de la implementación estuvo condicionado por el desembolso de recursos y el giro del PAC, durante abril se ajustó el cronograma, se fortalecieron las metodologías de trabajo y se programó el desarrollo territorial de las actividades, proyectando su culminación para diciembre de 2026. Posteriormente, en mayo se realizaron las socializaciones virtuales del programa con las autoridades culturales de los municipios priorizados, definiendo las actividades y productos a ejecutar entre junio y noviembre. Finalmente, durante junio se desarrollaron 15 espacios presenciales de socialización y concertación con comunidades y actores territoriales, en los que participaron agricultores, pescadores, cocineras tradicionales, gestores culturales y representantes institucionales, permitiendo acordar la implementación del programa, identificar liderazgos comunitarios, vincular iniciativas locales y avanzar en la adaptación de las Guías Alimentarias Basadas en Alimentos en los municipios de El Doncello y San José del Guaviare, consolidando las condiciones para el desarrollo de las fases de implementación del programa durante el segundo semestre de la vigencia.
</t>
  </si>
  <si>
    <t>Número de Jóvenes participando en el programa Cocinando la Paz</t>
  </si>
  <si>
    <t>Durante la vigencia 2024, el programa Cocinas para la Paz contó con la participación de 26 jóvenes vinculados a procesos comunitarios en territorios priorizados, quienes hicieron parte de espacios de formación, participación y fortalecimiento de saberes asociados a las cocinas tradicionales como parte de la construcción de paz y el fortalecimiento de la soberanía alimentaria. Estos procesos se desarrollaron en municipios de Chocó, Nariño y Cauca, vinculando a jóvenes de comunidades rurales y étnicas en dinámicas de aprendizaje e intercambio de conocimientos.
En el marco de la implementación del programa, se adelantaron acciones de gestión contractual, articulación con aliados estratégicos como la FAO y la Escuela Taller, y el desarrollo de actividades de participación comunitaria en territorio. Asimismo, se realizaron procesos de capacitación de equipos territoriales y acompañamiento en municipios priorizados como Tumaco, Francisco Pizarro, Pasto, Timbiquí, Guapi, Quibdó, Bojayá y Medio San Juan, lo que permitió la vinculación progresiva de jóvenes en los espacios del programa y el fortalecimiento de sus capacidades en torno a las cocinas tradicionales y la economía popular.</t>
  </si>
  <si>
    <t>Durante la vigencia 2025, el programa Cocinas para la Paz contó con la participación de 174 jóvenes, vinculados a procesos formativos y comunitarios en el marco de la fase Escuelas del Sabor, desarrollada en 23 municipios donde inició la implementación del programa durante la vigencia, así como en 8 municipios del Pacífico que venían siendo acompañados desde vigencias anteriores.
Estas acciones se desarrollaron en articulación con el convenio con la FAO y con la Fundación Mundo Espiral, e incluyeron procesos de formación en salvaguardia del patrimonio alimentario y culinario, derecho humano a la alimentación, soberanía alimentaria, así como prácticas asociadas a la pesca artesanal, el cultivo y cuidado de azoteas y la preparación de recetas tradicionales. Estas actividades permitieron la vinculación activa de niños, niñas y jóvenes en procesos de transmisión intergeneracional de saberes culinarios, fortaleciendo su participación en la preservación del patrimonio alimentario en los territorios.
Con el cierre de la vigencia se dio cumplimiento a la meta establecida y se avanzó en la finalización de convenios y entrega de informes de gestión correspondientes al programa.</t>
  </si>
  <si>
    <t xml:space="preserve">Durante el primer semestre de 2026 se adelantaron las acciones preparatorias para la implementación del componente dirigido a niñas, niños y jóvenes del programa Cocinas para la Paz, en el marco del Convenio de Cooperación Internacional No. 0699 de 2026 suscrito con la Organización de las Naciones Unidas para la Alimentación y la Agricultura (FAO). En los primeros meses del año se formalizó el convenio, se definieron los municipios priorizados en los departamentos de Caquetá, Guaviare, Huila, Magdalena, Meta y Putumayo y se estructuró el plan de trabajo para el desarrollo de las fases A y B del programa. Aunque el inicio de las actividades estuvo condicionado por el desembolso de recursos y el giro del PAC, durante abril se ajustó el cronograma, se fortalecieron las metodologías pedagógicas y se programó el inicio de las actividades territoriales, proyectando la ejecución de la Escuela “Saberes que Unen”, orientada a promover el reconocimiento de las raíces culturales, el derecho humano a la alimentación, la participación social, la apropiación del sistema culinario y la transmisión de saberes con niñas, niños y jóvenes. Durante mayo se realizaron reuniones de articulación con los responsables de cultura de los municipios priorizados para preparar las jornadas de socialización comunitaria y organizar la implementación de este componente. Finalmente, en junio se llevaron a cabo espacios de concertación y presentación del programa en los territorios, en los que participaron cinco niñas, niños y jóvenes provenientes de cuatro municipios priorizados, quienes conocieron los alcances del programa y las metodologías previstas para la adaptación de las Guías Alimentarias Basadas en Alimentos. Si bien las actividades formativas específicas con esta población se encuentran programadas para iniciar en agosto, durante el primer semestre se consolidaron las condiciones metodológicas, institucionales y territoriales necesarias para su adecuada implementación durante el segundo semestre de la vigencia.
</t>
  </si>
  <si>
    <t>Durante la vigencia 2023, se fortalecieron 10 municipios con niveles de pobreza multidimensional alta mediante la consolidación de ecosistemas de economía popular basados en cocinas tradicionales, en el marco del programa Cocinas para la Paz.
Los municipios fortalecidos fueron: Puerto Nariño, Leticia, Galapa, Suán, Bojayá, Medio San Juan, Quibdó, San Onofre, San Antonio de Palmito y Guaranda. En estos territorios se desarrollaron procesos de diálogo comunitario y acciones de participación orientadas a visibilizar y fortalecer la soberanía alimentaria desde las prácticas tradicionales y los saberes locales.
A lo largo de la vigencia se avanzó en la estructuración y ejecución del proceso de implementación del programa, incluyendo la gestión contractual, la articulación con socios implementadores y la realización de actividades de socialización, visibilización y concertación con comunidades. Estas acciones permitieron consolidar el acompañamiento a los municipios priorizados y aportar al fortalecimiento de sus ecosistemas alimentarios y de economía popular, alcanzando el cumplimiento de la meta establecida para el periodo.</t>
  </si>
  <si>
    <t>Durante la vigencia 2024, se fortalecieron 10 municipios con niveles de pobreza multidimensional alta mediante la consolidación de ecosistemas de economía popular basados en cocinas tradicionales, en el marco del programa Cocinas para la Paz.
Los municipios priorizados fueron Simití, Francisco Pizarro, San Andrés de Tumaco, Pasto, Timbiquí, Guapi, Quibdó, Bojayá, Medio San Juan y, posteriormente, se incorporaron procesos de implementación en territorios de La Guajira mediante acuerdos de articulación con autoridades locales.
En estos municipios se desarrollaron acciones de fortalecimiento orientadas a la salvaguardia del patrimonio alimentario y culinario, incluyendo talleres de transmisión de saberes con niñas, niños y jóvenes, espacios de cocina en vivo, diálogos comunitarios, identificación de portadores de tradición y ejercicios de caracterización de los ecosistemas alimentarios locales. Asimismo, se promovieron encuentros de intercambio de experiencias y procesos de articulación institucional que permitieron avanzar en la implementación del programa en los territorios.
Durante la vigencia, el programa consolidó intervenciones en los 10 municipios definidos, fortaleciendo sus capacidades comunitarias alrededor de la soberanía alimentaria, la economía popular y la preservación de las cocinas tradicionales como eje de desarrollo territorial, cumpliendo así la meta establecida para el periodo.</t>
  </si>
  <si>
    <t>Durante la vigencia 2025 se fortalecieron 23 municipios con niveles de pobreza multidimensional alta mediante la consolidación de ecosistemas de economía popular basados en cocinas tradicionales, en el marco del programa Cocinas para la Paz, implementado a través de los convenios con la FAO y la Fundación Mundo Espiral.
Estos municipios correspondieron a territorios priorizados que venían programados desde la vigencia anterior y que iniciaron su implementación en 2025 debido a ajustes en el flujo de recursos (PAC). En este marco, el programa se desarrolló bajo un enfoque de fases orientadas a la sostenibilidad territorial, garantizando procesos de acompañamiento continuo en los municipios intervenidos.
Como resultados principales, en los 23 municipios se realizaron caracterizaciones de los ecosistemas alimentarios y culinarios mediante metodologías participativas como cartografía alimentaria, mapeo de actores y entrevistas a portadores de tradición. Asimismo, se desarrollaron 61 talleres de fortalecimiento del patrimonio alimentario y culinario y 61 talleres de transmisión de saberes dirigidos a niños, niñas y jóvenes, orientados a la salvaguardia de las prácticas tradicionales y al fortalecimiento de la soberanía alimentaria.
De igual forma, se elaboraron 21 historias de vida de sabedores y sabedoras, se realizaron 4 adaptaciones de Guías Alimentarias Basadas en Alimentos y se consolidaron 7 escuelas comunitarias con procesos formativos en Derecho Humano a la Alimentación Adecuada, organización comunitaria, exigibilidad de derechos y comunicación para la salvaguardia del patrimonio alimentario.
Con estas acciones se cumplió la meta de 23 municipios fortalecidos para la vigencia 2025, cerrando el ciclo de implementación del programa y avanzando en la consolidación de sus procesos de sostenibilidad territorial y cierre de convenios.</t>
  </si>
  <si>
    <t xml:space="preserve">Durante el primer semestre de 2026 se adelantaron las acciones necesarias para la implementación del programa Cocinas para la Paz, mediante la ejecución del Convenio de Cooperación Internacional No. 0699 de 2026 suscrito con la Organización de las Naciones Unidas para la Alimentación y la Agricultura (FAO), cuyo propósito es fortalecer los ecosistemas comunitarios asociados a la alimentación y las cocinas tradicionales de Colombia. En los primeros meses del año se formalizó el convenio, se definieron los municipios priorizados y se estructuró el plan de trabajo que contempla diálogos de saberes, cartografías culinarias, talleres de fortalecimiento del Derecho Humano a la Alimentación, procesos de transmisión de saberes con niñas, niños y jóvenes, la adaptación de Guías Alimentarias Basadas en Alimentos con enfoque cultural y de biodiversidad y estrategias de divulgación. Aunque el inicio de la implementación estuvo condicionado por el giro del PAC y el desembolso de los recursos, durante abril se recibió el primer desembolso, se ajustó el cronograma de ejecución y se ampliaron los municipios de intervención, consolidando la cobertura prevista para el cumplimiento de la meta establecida en el Plan Nacional de Desarrollo. A partir de mayo inició la implementación del programa en los territorios priorizados mediante jornadas de socialización con las autoridades locales y la presentación de las actividades que se desarrollarán entre junio y noviembre, incluyendo procesos de caracterización de la alimentación y las cocinas tradicionales, formación para población adulta, la Escuela Saberes que Unen para niñas, niños y jóvenes y encuentros regionales y nacionales. Durante junio se realizaron 15 espacios presenciales de concertación y socialización en 17 de los 19 municipios programados para la vigencia, permitiendo acordar la ejecución de las actividades con las comunidades, identificar liderazgos e iniciativas locales y presentar las metodologías para la adaptación de las Guías Alimentarias Basadas en Alimentos, consolidando las condiciones técnicas, metodológicas y territoriales para la implementación integral del programa durante el segundo semestre de 2026.
</t>
  </si>
  <si>
    <t>INVENTARIOS
Implementación de inventarios del patrimonio cultural para mejorar las capacidades de convivencia a través del reconocimiento y fortalecimiento de identidades y memorias</t>
  </si>
  <si>
    <t>Bienes o colecciones PCMU,  inmuebles arquitectónicos y urbanos  documentados</t>
  </si>
  <si>
    <t>Durante la vigencia 2023 se adelantaron acciones de documentación de bienes y colecciones de Patrimonio Cultural Mueble (PCMU), así como de bienes inmuebles y urbanos de interés cultural, logrando un avance total de 2 procesos de documentación en el periodo reportado.
Las actividades se enfocaron principalmente en dos líneas de trabajo. En primer lugar, la actualización y consolidación del inventario de locomotoras declaradas como Bienes de Interés Cultural, mediante la identificación, verificación de estado de conservación, georreferenciación y consolidación de bases de datos a partir de la información suministrada por municipios y entidades responsables. Este proceso incluyó solicitudes de información, visitas técnicas de seguimiento y consolidación de registros fotográficos, con el fin de fortalecer la trazabilidad y caracterización de estos bienes patrimoniales.
En segundo lugar, se avanzó en la documentación de la colección del Teatro Jaime Manzur, específicamente en la descripción detallada de 233 marionetas que conforman una única colección, incorporando información sobre vestuario, rasgos físicos y características formales para su ingreso al sistema de inventarios de patrimonio (SIPA). Adicionalmente, se dio continuidad al proceso de documentación del bien mueble “La Paloma de la Paz” del maestro Fernando Botero, orientado a la recopilación de información histórica, física y simbólica para su valoración patrimonial.
A partir de estos procesos, se logró consolidar un avance de 2 de los procesos de documentación proyectados para la vigencia, quedando algunos componentes en continuidad para la siguiente anualidad, especialmente aquellos asociados a la recolección de información por parte de entidades territoriales y la finalización de fichas de inventario.</t>
  </si>
  <si>
    <t>En la vigencia 2024 se documentaron tres (3) bienes o colecciones de Patrimonio Cultural Mueble (PCMU), inmuebles arquitectónicos y/o urbanos, cumpliendo la meta establecida para el periodo.
Los procesos finalizados corresponden a la declaratoria como Bien de Interés Cultural Nacional (BICN) de tres inmuebles de alto valor patrimonial. En primer lugar, la Hacienda La Bolsa, ubicada en el municipio de Villa Rica (Cauca), para la cual se culminó la construcción del expediente de declaratoria y la delimitación de su zona de influencia, permitiendo su incorporación al Régimen Especial de Protección (REP). En segundo lugar, el Hospital San Juan de Dios en Santa Marta, cuyo expediente de documentación fue finalizado para su posterior declaratoria como BICN, consolidando su reconocimiento como bien de interés cultural. Y en tercer lugar, la Casa de Río Frío del arquitecto Rogelio Salmona, ubicada en el municipio de Tabio (Cundinamarca), cuyo expediente de declaratoria fue igualmente completado.
De manera complementaria, se adelantaron acciones de continuidad en procesos de documentación asociados a la actualización del inventario de locomotoras declaradas BIC y al diagnóstico del PEMP de locomotoras a vapor, así como la recolección y sistematización de información para bienes en proceso de inclusión en la Lista Indicativa de Candidatos a Bien de Interés Cultural (LICBIC).
Con estos avances se consolidó el cumplimiento de la meta anual, alcanzando tres procesos de documentación finalizados en la vigencia 2024.</t>
  </si>
  <si>
    <t>Durante la vigencia 2025 se avanzó en la realización del inventario de bienes y manifestaciones del patrimonio cultural, a partir del desarrollo de procesos de investigación, caracterización y valoración asociados principalmente a comunidades Negras, Afrocolombianas, Raizales y Palenqueras, así como a bienes culturales muebles vinculados a prácticas de memoria.
En el marco de estos avances, se finalizó el Convenio Interadministrativo 3839 de 2024 con la Universidad del Valle, correspondiente a la fase I de la investigación piloto para la caracterización del patrimonio arquitectónico tradicional de comunidades NARP en territorios del litoral Pacífico (Buenaventura, Guapi y Timbiquí) y del Caribe (Cartagena y Mahates). Como resultado, se consolidaron 40 fichas técnicas de inventario, que permitieron identificar técnicas constructivas, modos de habitar, relaciones entre patrimonio material e inmaterial y particularidades ecosistémicas, sentando una base metodológica para el reconocimiento de esta tipología de patrimonio a nivel nacional.
De manera complementaria, se continúa la ejecución del Convenio 1425 de 2025, correspondiente a la fase II de la investigación piloto sobre arquitectura tradicional NARP, con un avance del 70%, orientado a profundizar la caracterización territorial y la sistematización de la información levantada en la fase previa.
Adicionalmente, se adelanta el contrato 1703 de 2025, cuyo objeto es la realización de listas preliminares y valoración de bienes culturales muebles asociados a prácticas de memoria y hechos victimizantes en seis municipios del Magdalena Medio, el cual presenta un avance del 85% de ejecución.
Con estos desarrollos, el indicador registra avances significativos en la consolidación del inventario de bienes y manifestaciones del patrimonio cultural, integrando procesos de investigación, documentación y valoración en distintos territorios del país.</t>
  </si>
  <si>
    <t>FORMACIÓN: Educación para la vida, el patrimonio y la memoria</t>
  </si>
  <si>
    <t xml:space="preserve">Número de personas formadas en gestión, seguimiento y control del Patrimonio Cultural </t>
  </si>
  <si>
    <t>Durante la vigencia 2023, se formaron 319 personas a través del programa Educación para la Vida, el Patrimonio y la Memoria, cumpliendo la meta establecida para el periodo.
Las acciones formativas se concentraron principalmente en el segundo semestre del año, con el desarrollo de charlas, capacitaciones y espacios de diálogo orientados al fortalecimiento de capacidades en temas de patrimonio cultural, memoria y gestión del territorio. Entre las actividades realizadas se destacan jornadas de formación sobre infracciones urbanísticas y protección del patrimonio, así como capacitaciones sobre requisitos para intervenir inmuebles localizados en sectores declarados Bien de Interés Cultural (BIC) y sus zonas de influencia, contribuyendo al fortalecimiento del conocimiento normativo en actores institucionales y comunitarios.
Adicionalmente, se llevaron a cabo talleres del proceso de construcción del lugar de memoria “Ruta de la Memoria” del Canal del Dique, en los cuales se promovieron ejercicios de construcción social de la memoria, identificación de dimensiones simbólicas, espaciales y públicas, y definición de ejes narrativos en articulación con comunidades de distintos municipios de la ecorregión. Estos espacios también incluyeron procesos de diálogo con niñas, niños, comunidades rurales y actores territoriales, fortaleciendo el enfoque participativo del programa.
Del total de personas formadas, una parte no pudo ser asociada nominalmente en los registros debido a medidas de protección de identidad, en el marco de actividades con población víctima del conflicto armado.
Con estas acciones se consolidó el cumplimiento del indicador, alcanzando un acumulado de 319 personas formadas durante la vigencia 2023.</t>
  </si>
  <si>
    <t>Durante la vigencia 2024, se formaron 337 personas a través del programa Educación para la Vida, el Patrimonio y la Memoria, cumpliendo la meta establecida para el periodo.
Las acciones formativas se concentraron en procesos de fortalecimiento de capacidades en gestión, seguimiento y control del patrimonio cultural, así como en espacios de formación con comunidades, instituciones educativas y entes territoriales. En este marco, se desarrollaron talleres de alcance nacional e internacional orientados al fortalecimiento de competencias en patrimonio cultural inmaterial, así como procesos de capacitación dirigidos a servidores y actores institucionales vinculados a la investigación y documentación del patrimonio.
De igual forma, se adelantaron ejercicios pedagógicos con estudiantes de instituciones educativas, como el Colegio Alfonso Reyes Echandía en Bosa, y con comunidades portadoras de saberes tradicionales, como las asociadas a los cuadros vivos en Galeras (Sucre), además de participaciones en espacios de divulgación como la Feria Internacional del Libro de Bogotá (FILBo), contribuyendo a la apropiación social del patrimonio.
Durante el segundo semestre del año se consolidó el incremento progresivo de participantes formados, con reportes mensuales que evidencian el fortalecimiento del programa y su alcance territorial, hasta alcanzar el total de 337 personas formadas al cierre de la vigencia 2024.</t>
  </si>
  <si>
    <t>Durante la vigencia 2025, se formaron 961 personas en gestión, seguimiento y control del patrimonio cultural, alcanzando el cumplimiento de la meta establecida para el periodo.
Las acciones formativas se desarrollaron entre enero y noviembre de 2025 a través de distintos equipos técnicos de la Dirección de Patrimonio y Memoria, mediante modalidades virtuales, presenciales y mixtas, dirigidas a entidades territoriales, entes de control, gestores culturales y comunidad en general. Estas actividades se orientaron al fortalecimiento de capacidades institucionales y comunitarias para la protección, gestión y salvaguardia del patrimonio cultural en sus distintas tipologías.
En el marco del Plan Nacional de Recuperación de Centros Históricos (PNRCH), el equipo de Patrimonio Cultural Inmueble Urbano adelantó capacitaciones sobre trámites de intervención del patrimonio cultural, así como sobre la protección y salvaguarda de centros históricos desde la Ley General de Cultura, con participación de alcaldías, secretarías de planeación y cultura, inspecciones de policía, juntas de patrimonio, curadurías urbanas e institutos de cultura.
Por su parte, el Grupo de Investigación y Documentación desarrolló capacitaciones sobre inventarios y declaratorias de patrimonio cultural inmueble y el uso de la plataforma SIPA, mientras que el Grupo de Patrimonio Cultural Inmaterial (PCI) realizó asesorías y procesos formativos relacionados con metodologías de inventarios, listas representativas, planes de salvaguardia y herramientas de gestión del patrimonio inmaterial. Adicionalmente, el equipo de fortalecimiento de capital humano desarrolló diplomados orientados al cuidado y salvaguardia del patrimonio cultural.
Estas acciones permitieron consolidar el cumplimiento del indicador, alcanzando un total de 961 personas formadas durante la vigencia 2025.</t>
  </si>
  <si>
    <t>Durante el primer semestre de 2026 la Dirección de Patrimonio y Memoria adelantó acciones orientadas al fortalecimiento de capacidades para la gestión, seguimiento y control del patrimonio cultural, mediante procesos de formación, asistencia técnica y articulación interinstitucional dirigidos a entidades territoriales, gestores culturales, comunidades y servidores públicos. En los primeros meses del año se estructuraron los procesos metodológicos y administrativos para la implementación de estrategias de formación, entre ellas los Centros de Interés en Patrimonio Cultural y Memorias, un diplomado para agentes culturales y líderes sociales y un laboratorio de creación en el marco de la estrategia Circuitos Vivos. Asimismo, se avanzó en la consolidación del convenio de asociación para el desarrollo de acciones educativas dirigidas a niñas, niños, adolescentes, agentes culturales y líderes sociales en municipios priorizados de Boyacá, Cundinamarca y Tolima. Paralelamente, en el marco del Plan Nacional de Recuperación de Centros Históricos (PNRCH), se desarrollaron jornadas de capacitación y encuentros regionales en articulación con el Ministerio TIC, el Ministerio de Vivienda y el Ministerio de Comercio, Industria y Turismo, fortaleciendo las capacidades de los 45 centros históricos del país en temas relacionados con infraestructura TIC, ordenamiento territorial, gestión patrimonial y la Red Turística de Pueblos Patrimonio. De igual forma, se adelantó la planeación y estructuración de los procesos asociados a los Encuentros Patrimoniales en Centros Históricos de la Cuenca del Río Magdalena y a la Feria Itinerante de Saberes Patrimoniales. Como resultado de estas acciones, durante mayo se capacitaron 272 personas, entre ellas 171 participantes en el curso especializado “Defensa y Protección de los Bienes de Interés Cultural”, desarrollado en el marco del Convenio Interadministrativo No. 0844 de 2026 suscrito con la Procuraduría General de la Nación, y 101 participantes en la capacitación sobre la reglamentación de la Red Turística de Pueblos Patrimonio, consolidando el fortalecimiento institucional y técnico para la gestión y protección del patrimonio cultural en el territorio nacional.</t>
  </si>
  <si>
    <t>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t>
  </si>
  <si>
    <t>Publicaciones de Patrimonio Cultural realizadas</t>
  </si>
  <si>
    <t>Durante la vigencia 2023 se realizó una (1) publicación orientada al fortalecimiento de los procesos de identificación, documentación, registro y salvaguardia del Patrimonio Cultural Inmaterial, mediante la elaboración y socialización de la cartilla metodológica de Inventarios de Patrimonio Cultural Inmaterial. Esta publicación, desarrollada por el grupo de Patrimonio Cultural Inmaterial (PCI), se consolidó como una herramienta participativa para apoyar a comunidades e instituciones en la identificación, diagnóstico, registro y divulgación de manifestaciones culturales tradicionales, así como en la formulación de estrategias de gestión y salvaguardia y la posible construcción de Planes Especiales de Salvaguardia (PES). Durante la vigencia se adelantaron procesos de edición, revisión, corrección, publicación digital e impresión física del material, además de su socialización a nivel institucional y territorial, logrando el cumplimiento del 100% de la meta establecida para el indicador.</t>
  </si>
  <si>
    <t xml:space="preserve">Durante la vigencia 2025 desde la Dirección de Patrimonio y Memoria se realizaron las siguientes publicaciones:
1. Cartilla de trámites y servicios de la Dirección de Patrimonio y Memoria Vol.1
2. Cartilla de trámites y servicios de la Dirección de Patrimonio y Memoria Vol.2
3. Emoción, ética y comunidad. Torres del Parque.
4. Viche/Biche artesanal. ¡Con todas las de la Ley!
5. Auténtico sabor caleño
6. El sabor de nuestra historia: Talleres para niños, niñas y adolescentes.
7. Guías alimentarias basadas en alimentos con enfoque cultural: San Pablo, Providencia, Leticia y San Antonio de Palmito. 
8. Sucre, Sucre. Mestizaje de arquitecturas y formas de habitar. .
9. Santiago de Tolú: la vida en casa de patio.
10. Paisaje Cultural Cafetero de Colombia. 
11.Club del Comercio de Bucaramanga 150 años
12. Cartilla de los bienes de interés cultural
13. Una Yanqui en Bogotá 1930
14. Paisaje Cultural Cafetero de Colombia. </t>
  </si>
  <si>
    <t>MEMORIA,  SABERES Y  PATRIMONIO CULTURAL DE GRUPOS ÉTNICOS
(Nombre por concertar con la MPC y Alta consultiva NARP)
 Construcción y concertación de una línea de trabajo horizontal para el reconocimiento, fomento y fortalecimiento de la memoria, los saberes y el patrimonio cultural de grupos étnicos, desde donde sea garantizada la implementación del enfoque interseccional y las acciones afirmativas.</t>
  </si>
  <si>
    <t>Estrategias implementadas para el fortalecimiento de la memoria, los saberes y el Patrimonio cultural de grupos étnicos.</t>
  </si>
  <si>
    <t>Durante la vigencia 2023 se implementaron siete (7) estrategias orientadas al fortalecimiento de la memoria, los saberes y el Patrimonio Cultural de grupos étnicos, a través de acciones de diálogo de saberes, talleres “Acerquémonos al PCI”, mesas de participación comunitaria y procesos de articulación institucional en territorios priorizados. Estas estrategias se desarrollaron principalmente con comunidades indígenas y portadoras de tradición en departamentos como Amazonas, Guainía y Cauca, así como en el marco de convenios con organizaciones como la Fundación Mundo Espiral, AICO y la Corporación Social Incluyamos. Las acciones incluyeron talleres de reconocimiento del Patrimonio Cultural Inmaterial, construcción de insumos para materiales audiovisuales de salvaguardia, fortalecimiento de oficios tradicionales y ejercicios de identificación, valoración y transmisión intergeneracional de saberes, contribuyendo al cumplimiento de la meta anual del indicador.</t>
  </si>
  <si>
    <t>Durante la vigencia 2024 se implementaron seis (6) estrategias orientadas al fortalecimiento de la memoria, los saberes y el Patrimonio Cultural de grupos étnicos, mediante acciones de salvaguardia del Patrimonio Cultural Inmaterial, concertación con pueblos indígenas y Rrom, y acompañamiento a comunidades NARP. Estas estrategias incluyeron procesos de formación en oficios tradicionales, implementación de planes y acuerdos de salvaguardia como el Inti Raymi y el Plan Integral Amazónico, así como el desarrollo de acciones concertadas con los pueblos de la Sierra Nevada, el pueblo Rrom y comunidades indígenas de distintos territorios. Adicionalmente, se avanzó en la ejecución de compromisos derivados de sentencias, inventarios participativos y procesos de fortalecimiento organizativo, en articulación con organizaciones étnicas y entidades territoriales, consolidando el cumplimiento de la meta anual del indicador.</t>
  </si>
  <si>
    <t>Implementación y jerarquización de las determinantes de ordenamiento</t>
  </si>
  <si>
    <t>LABORATORIO DE INNOVACIÓN, EN PATRIMONIO Y TERRITORIO 
Desarrollo de estrategias, documentos normativos y lineamientos técnicos para la gestión de BIC.</t>
  </si>
  <si>
    <t>Instrumentos de gestión formulados, implementados, revisados o evaluados</t>
  </si>
  <si>
    <t>Durante la vigencia 2023 se revisaron e implementaron tres (3) instrumentos normativos orientados a la planeación, gestión y protección de los Bienes de Interés Cultural, mediante la revisión técnica y elaboración de diagnósticos de los Planes Especiales de Manejo y Protección (PEMP) de las ciudades de Manizales, Rionegro y Barichara. Estas acciones permitieron fortalecer los procesos de evaluación y seguimiento de los instrumentos de protección patrimonial, aportando a la definición de lineamientos para la conservación y manejo de los sectores declarados BIC. Adicionalmente, se adelantaron actividades de análisis documental y revisión técnica especializada que contribuyeron al fortalecimiento de la gestión patrimonial territorial y al cumplimiento del 100% de la meta establecida para la vigencia.</t>
  </si>
  <si>
    <t>Durante la vigencia 2025 no se reportaron instrumentos de gestión formulados, implementados, revisados o evaluados finalizados, por lo cual el avance cuantitativo del indicador corresponde a cero (0). Sin embargo, se adelantó el desarrollo de cuatro Planes Especiales de Manejo y Protección (PEMP): el del primer conjunto priorizado de locomotoras a vapor declaradas, el del Camino Real Honda–Santa Fe, el del centro histórico de Guaduas y el del antiguo casco urbano y ruinas arquitectónicas de Armero, Tolima. En el marco de estos procesos se realizaron mesas técnicas, actividades de diagnóstico, articulación con entidades territoriales y nacionales, así como ajustes metodológicos y actualización de información geográfica, lo que permitió avanzar técnicamente en la formulación de los instrumentos aunque su culminación quedó proyectada para la siguiente vigencia debido a prórrogas y ajustes requeridos durante la ejecución contractual.</t>
  </si>
  <si>
    <t xml:space="preserve">Durante el primer semestre de 2026 se avanzó en la formulación y revisión de diversos Planes Especiales de Manejo y Protección (PEMP) y expedientes de declaratoria de Bienes de Interés Cultural del ámbito nacional, fortaleciendo los instrumentos de gestión para la conservación del patrimonio cultural. En este periodo continuó la ejecución del Contrato No. 1600 de 2025 para la formulación del PEMP del antiguo casco urbano de Armero (Tolima) y sus ruinas arquitectónicas, alcanzando un 95 % de avance mediante la incorporación de observaciones técnicas y los ajustes finales al instrumento. De igual manera, avanzó la fase de diagnóstico del PEMP del Camino Real Honda–Santa Fe, en el marco del Contrato No. 1729 de 2025, llegando al 98 % de ejecución con la revisión del documento técnico de soporte final. Asimismo, culminó la ejecución de la consultoría No. 1720 de 2025 para la formulación del PEMP del primer conjunto priorizado de locomotoras a vapor declaradas Bien de Interés Cultural del ámbito nacional, cuyos productos alcanzaron un 99 % de avance y quedaron en revisión final con miras a su presentación ante el Consejo Nacional de Patrimonio Cultural en julio de 2026. Paralelamente, continuó la formulación del PEMP del centro histórico de Guaduas (Cundinamarca), mediante la consultoría No. 1803 de 2025, que alcanzó un 97 % de ejecución y avanzó en la etapa de subsanación de observaciones previas a su presentación ante el Consejo Nacional de Patrimonio Cultural. En conjunto, estas acciones consolidaron el desarrollo técnico de instrumentos fundamentales para la protección, conservación y gestión sostenible de bienes patrimoniales estratégicos del país.
</t>
  </si>
  <si>
    <t xml:space="preserve">PES evaluados y actualizados </t>
  </si>
  <si>
    <t>Durante la vigencia 2025 se avanzó en la evaluación, actualización y acompañamiento técnico de seis (6) Planes Especiales de Salvaguardia (PES) asociados a manifestaciones culturales de comunidades negras, afrocolombianas, raizales y palenqueras. Entre las acciones desarrolladas se destaca la asistencia técnica para la formulación y aprobación de los PES de Vida de Barrio de Getsemaní y del Conjunto de Expresiones Culturales Asociadas a la Champeta por parte del Consejo Nacional de Patrimonio Cultural. Asimismo, se adelantaron procesos de evaluación y fortalecimiento de los PES relacionados con Saberes Asociados a la Partería Afro del Pacífico colombiano, Músicas de Marimba y Cantos Tradicionales del Pacífico Sur, Alabaos, Gualíes y Levantamiento de Tumbas, y el Espacio Cultural de San Basilio de Palenque. Adicionalmente, se expidió la Resolución 0760 de 2025 mediante la cual se adopta el PES del Paisaje Cultural Vichero y se avanzó en actividades territoriales para la postulación de otras manifestaciones culturales a la Lista Representativa del Patrimonio Cultural Inmaterial.</t>
  </si>
  <si>
    <t>Durante el primer semestre de 2026 se adelantaron acciones orientadas a la formulación, actualización e implementación de Planes Especiales de Salvaguardia (PES) y procesos de inclusión de manifestaciones en la Lista Representativa de Patrimonio Cultural Inmaterial de la Nación, fortaleciendo la participación de las comunidades portadoras y la protección del patrimonio cultural de comunidades negras, afrocolombianas, raizales y palenqueras. En este periodo se consolidó la declaratoria del Paisaje Cultural Vichero como Bien de Interés Cultural del ámbito nacional y la adopción de su Plan Especial de Salvaguardia, mientras se estructuró, adjudicó e inició la implementación del proceso competitivo que financiará la formulación de los PES y los procesos de declaratoria de las manifestaciones Fiestas de Adoración al Niño Dios, Esgrima de Machete y Bordón, Violines Caucanos, Huellas de Africanía en el Palenque de San José de Uré y el Paisaje Cultural del Archipiélago de San Andrés, Providencia y Santa Catalina, incluyendo la conformación de equipos territoriales y la continuidad de los procesos comunitarios de valoración del patrimonio cultural inmaterial. De igual manera, se avanzó en la actualización e implementación de los Planes Especiales de Salvaguardia de los Saberes Asociados a la Partería Afro del Pacífico Colombiano, Gualíes, Alabaos y Levantamientos de Tumba, y del Espacio Cultural de San Basilio de Palenque, mediante espacios de concertación, validación comunitaria, comités operativos y procesos de sistematización de resultados, así como en la culminación de las actividades comunitarias y la formulación de los documentos técnicos del PES de las Músicas de Marimba y Cantos Tradicionales del Pacífico Sur. Asimismo, se brindó acompañamiento para la gestión de recursos destinados a la implementación de los PES de las Fiestas de San Pacho y de las Músicas de Marimba y Cantos del Pacífico Sur, y se fortaleció el proceso de salvaguardia de los Cantos de Trabajo del Llano mediante un encuentro de portadores realizado en Yopal con la participación de 67 portadores. Finalmente, durante junio se adelantó la gestión de prórrogas para los contratos asociados a los procesos de Partería Afro y Gualíes, Alabaos y Levantamientos de Tumba, con el propósito de garantizar la culminación de los despliegues territoriales y la presentación de resultados ante el Consejo Nacional de Patrimonio Cultural, consolidando avances significativos en la protección, gestión y salvaguardia del patrimonio cultural inmaterial del país.</t>
  </si>
  <si>
    <t>Jóvenes Vinculados al Servicio Social para ser vigías del Patrimonio Cultural Material e Inmaterial de La Nación</t>
  </si>
  <si>
    <t>Durante la vigencia 2025 se vincularon 97 jóvenes al Servicio Social para ser vigías del Patrimonio Cultural Material e Inmaterial de la Nación, distribuidos en las seis Escuelas Taller del país, con mayor participación en Buenaventura, Puerto Tejada y Cartagena. El programa avanzó en el desarrollo de procesos formativos en articulación con el SENA, incluyendo cursos en pedagogía, gestión del turismo y apropiación del patrimonio cultural, así como la implementación de módulos relacionados con cultura de paz, gestión comunitaria del patrimonio y formación práctica. La población participante estuvo conformada mayoritariamente por jóvenes afrodescendientes, fortaleciendo la participación de comunidades étnicas en procesos de salvaguardia y apropiación social del patrimonio cultural. Aunque la meta no logró cumplirse en su totalidad debido al retiro de algunos participantes por motivos académicos, laborales y familiares, se consolidó una cobertura nacional y un proceso formativo continuo para los promotores vinculados.</t>
  </si>
  <si>
    <t>Durante el primer semestre de 2026 el Servicio Social para la Paz – Modalidad 9 consolidó el desarrollo de sus procesos de formación, alfabetización comunitaria y fortalecimiento del patrimonio cultural en las seis Escuelas Taller ubicadas en Buenaventura, Puerto Tejada, Cali, Cartagena, Bogotá y Quibdó. Durante el periodo el programa pasó de 94 promotores y promotoras activos en enero a 79 al cierre de la cohorte 2025, como resultado de retiros asociados principalmente a oportunidades laborales de los participantes, manteniendo una presencia territorial estable y una participación mayoritaria de personas pertenecientes a comunidades negras, afrocolombianas, raizales y palenqueras. En los primeros meses del año se reactivaron y fortalecieron los procesos formativos relacionados con la gestión social y comunitaria del patrimonio cultural, la alfabetización comunitaria y la preparación en oficios tradicionales, acompañados de acciones de planeación y articulación territorial. Posteriormente, se consolidó el trabajo conjunto entre gestores sociales y Escuelas Taller para la identificación de personas beneficiarias de los procesos de alfabetización y la capacitación de los promotores en la aplicación de la guía "Me Aventuro a Leer y Escribir", complementada con jornadas de seguimiento territorial y formación lideradas por el Ministerio de las Culturas. Como resultado, durante mayo se reportaron 459 personas en proceso de alfabetización en los diferentes territorios de intervención, mediante actividades desarrolladas en bibliotecas, centros de vida, espacios comunitarios y hogares. De manera complementaria, cada Escuela Taller fortaleció procesos acordes con las necesidades de su territorio, incluyendo técnicas constructivas tradicionales, recuperación de memorias e historias de vida, jardinería con enfoque comunitario, apropiación del patrimonio cultural, alfabetización de personas mayores y fortalecimiento de saberes tradicionales, consolidando así las capacidades de los promotores y los procesos comunitarios desarrollados durante el primer semestre de la vigencia.</t>
  </si>
  <si>
    <t>Bienes de interés cultural del ámbito nacional intervenidos</t>
  </si>
  <si>
    <t>Durante la vigencia 2023 se realizó la restauración integral y reforzamiento estructural de la iglesia de San Antonio – Bien de Interés Cultural de Ámbito Nacional – Decreto 222 de 1972, Fase 1 del Municipio de Gigante, Huila
El Convenio Interadministrativo No. 3879 de 2023, suscrito entre el Ministerio de las Culturas, las Artes y los Saberes y el Municipio de Gigante, tuvo como objeto aunar esfuerzos técnicos, administrativos y financieros para la restauración integral y el reforzamiento estructural de la Iglesia de San Antonio, Bien de Interés Cultural del Ámbito Nacional ubicado en el municipio de Gigante, Huila, cuya intervención se hizo necesaria tras el colapso de la cubierta del presbiterio ocurrido en 2019. Para su ejecución se contó con una inversión total de $4.062.969.317, aportados por el Ministerio y el Municipio, y se desarrollaron actividades orientadas a la recuperación estructural y arquitectónica del inmueble, incluyendo labores de demolición y retiro de elementos deteriorados, cimentación y reforzamiento estructural, instalación y adecuación de la cubierta, aplicación de acabados y demás obras requeridas para garantizar la estabilidad y conservación del bien patrimonial. Durante la ejecución se presentaron retrasos asociados principalmente a la entrega de materiales, situación que generó suspensiones y prórrogas contractuales, así como observaciones técnicas relacionadas con la utilización de pañetes en áreas de tapia pisada y otros elementos constructivos que no se ajustaban inicialmente a las especificaciones aprobadas. No obstante, mediante el acompañamiento técnico del Ministerio, la interventoría y el contratista de obra, dichas situaciones fueron corregidas y subsanadas, soportadas con los respectivos estudios de laboratorio, memorias de responsabilidad y validaciones técnicas exigidas, garantizando el cumplimiento de los criterios de intervención autorizados. Como resultado, se culminaron satisfactoriamente las obras correspondientes a la Fase I del proyecto de restauración, alcanzando los objetivos previstos en esta etapa y asegurando la adecuada conservación del inmueble, por lo que actualmente se adelanta el proceso de liquidación del Convenio</t>
  </si>
  <si>
    <t>Durante la vigencia 2024 se adelantaron las gestiones técnicas y administrativas para la intervención de un Bien de Interés Cultural del ámbito nacional, correspondiente a las obras de reparaciones locativas en la capilla doctrinera de Chivatá, Boyacá. Durante el primer semestre se estructuraron los estudios previos y en junio el proyecto fue radicado ante la oficina de contratos y convenios para su revisión.</t>
  </si>
  <si>
    <t>Durante la vigencia 2025 se intervinieron tres Bienes de Interés Cultural del ámbito nacional mediante la ejecución de obras de reparaciones locativas y acciones de conservación orientadas a su protección y mantenimiento. Entre las intervenciones realizadas se encuentran el Coro Alto del Museo Santa Clara en Bogotá, la Capilla Doctrinera de Nuestra Señora del Rosario de Chivatá en Boyacá y la Casa Natal de Rafael Pombo en Bogotá, obras que alcanzaron el 100 % de ejecución al cierre de la vigencia.
Adicionalmente, se avanzó en la intervención de otros bienes patrimoniales de carácter nacional. La Basílica Menor del Sagrado Corazón de Jesús del Voto Nacional en Bogotá alcanzó un avance del 85 %, incluyendo trabajos de mantenimiento de cubiertas, restauración de cornisas y conservación de pintura mural, mientras que la Iglesia Inmaculada Concepción de Concepción, Antioquia, registró una ejecución del 75,51 %. Estas acciones contribuyeron a la conservación y puesta en valor del patrimonio cultural inmueble del país.</t>
  </si>
  <si>
    <t>Durante el primer semestre de 2026 se adelantaron acciones orientadas a la conservación, restauración e intervención de bienes de interés cultural del ámbito nacional, mediante la ejecución de proyectos de obra, estudios técnicos y procesos de contratación. En este periodo culminaron las obras de reparaciones locativas y conservación de la Basílica Menor del Sagrado Corazón de Jesús – Iglesia del Voto Nacional, en Bogotá, alcanzando un 100 % de ejecución con actividades de mantenimiento de cubiertas, restauración de cornisas, pintura de muros y consolidación de pintura mural. Paralelamente, avanzó la ejecución de los estudios técnicos y el proyecto de restauración integral de la Capilla de la Inmaculada del Conjunto Religioso de San Francisco, en Cali, que progresó del 19 % al 75 % de ejecución durante el semestre. Asimismo, se adelantó el proceso para la intervención de la Casa Museo Guillermo León Valencia, en Popayán, pasando de la estructuración de los pliegos y la evaluación de ofertas a la adjudicación de la obra e interventoría y al inicio de las actividades de ejecución en junio, con la instalación del campamento, actas de vecindad y labores iniciales de intervención. De igual manera, se inició el proyecto de restauración de la escultura del Inmaculado Corazón de María y el diseño y elaboración de las unidades de exhibición para el Cristo Mutilado y el Inmaculado Corazón, ubicados en Bellavista, municipio de Bojayá, mediante la suscripción del Contrato No. 0966 de 2026, el cual alcanzó un 30 % de ejecución al cierre de junio. En conjunto, estas acciones fortalecieron la conservación y recuperación de bienes patrimoniales estratégicos, garantizando la continuidad de los procesos de protección del patrimonio cultural durante la vigencia 2026.</t>
  </si>
  <si>
    <t>Estrategias implementadas por programas de investigación para el fortalecimiento de los Patrimonios Culturales</t>
  </si>
  <si>
    <t xml:space="preserve">Durante la vigencia 2023 se implementó una (1) estrategia orientada al fortalecimiento de los patrimonios culturales a través del programa de investigación de la Dirección de Patrimonio y Memoria, mediante acciones de fortalecimiento institucional, gestión del conocimiento y apropiación social del patrimonio cultural. En este marco, se avanzó en la consolidación del Centro de Documentación y del Comité Editorial de la Dirección, incluyendo la formulación de documentos técnicos, revisión de actos administrativos, definición de líneas de investigación y desarrollo de propuestas de identidad visual y lineamientos editoriales. Asimismo, se realizaron ciclos de conferencias y charlas sobre patrimonio cultural colombiano y urbanismo prehispánico en articulación con entidades académicas y culturales, promoviendo espacios de divulgación, investigación y reflexión en torno al patrimonio cultural del país. Estas acciones permitieron consolidar la estrategia y cumplir la meta establecida para el indicador.
</t>
  </si>
  <si>
    <t xml:space="preserve">Durante la vigencia 2024 se implementó una (1) estrategia orientada al fortalecimiento de los patrimonios culturales desde el programa de investigación de la Dirección de Patrimonio y Memoria, mediante el desarrollo de acciones de investigación, divulgación y fortalecimiento institucional. En este marco, se realizaron ciclos de conferencias sobre urbanismo y herencias arquitectónicas en Latinoamérica, abordando temáticas relacionadas con la influencia árabe en la arquitectura colombiana y las iglesias neogóticas en Bogotá, promoviendo espacios de apropiación social del patrimonio cultural. Asimismo, se avanzó en la formulación de líneas de investigación de la Dirección de Patrimonio y Memoria, la estructuración del Centro de Documentación y su soporte normativo, así como en el desarrollo de herramientas tecnológicas para el fortalecimiento del programa de vigías del patrimonio cultural. Estas acciones permitieron consolidar la estrategia y alcanzar el cumplimiento de la meta establecida para el indicador durante la vigencia 2024.
</t>
  </si>
  <si>
    <t>Durante el periodo 2025, se llevaron a cabo los siguientes procesos de declaratoria e inventarios: (1) Proceso de declaratoria de las ruinas del antiguo casco urbano de Armero en Guayabal, Tolima y la declaratoria del Camino Real Honda - Santa Fe, al igual que el proceso de declaratoria del Camino Real Honda Santa Fe, ubicado en los municipios de Albán, Villeta, Facatativá y Guaduas. (2) Procesos de inventario del patrimonio cultural, en donde se está realizando al identificación y reconocimiento de la arquitectura tradicional de las comunidades Negras, Afro, Raizales y Palenquera tanto del litoral Caribe como Pacífico de Colombia.</t>
  </si>
  <si>
    <t>Grupo de investigación de creado</t>
  </si>
  <si>
    <t>Grupo de vigías de patrimonio acreditados mediante proyectos de apropiación social del patrimonio cultural</t>
  </si>
  <si>
    <t>Durante el primer semestre de 2026 se fortaleció la cadena de valor del Programa Nacional de Vigías del Patrimonio Cultural (PNVPC) mediante la implementación de una estrategia integral orientada a acompañar los procesos de inscripción, formación y acreditación de los grupos participantes. Entre enero y mayo se desarrollaron jornadas de capacitación virtual sobre el uso del Sistema de Información de Patrimonio (SIPA), sesiones de acompañamiento personalizado a los grupos acreditables y espacios de formación dirigidos a participantes de diferentes regiones del país. De manera complementaria, se brindó asistencia técnica presencial en los departamentos de Quindío, Boyacá, Antioquia y Atlántico, alcanzando aproximadamente el 35 % de los grupos activos del Programa, así como acompañamiento virtual a los proyectos con vigencia 2025-2026 para fortalecer el cumplimiento de los criterios de acreditación. Asimismo, se habilitó en el SIPA la convocatoria de acreditación correspondiente al primer semestre de 2026, promoviendo la participación de los grupos y el adecuado desarrollo de sus procesos de acreditación. Finalmente, durante junio se realizaron nuevas jornadas de formación mediante transmisiones en Facebook Live y la difusión de videos didácticos para orientar la presentación de las postulaciones a través del SIPA y, al cierre del periodo, se habían revisado 26 proyectos de acreditación, consolidando el acompañamiento técnico y el fortalecimiento de las capacidades de los grupos vinculados al Programa Nacional de Vigías del Patrimonio Cultural.</t>
  </si>
  <si>
    <t>PROGRAMA NACIONAL PARA LA PREVENCIÓN DE TRÁFICO ILÍCITO.
 Desarrollo de estrategias internacionales para la recuperación y protección del patrimonio cultural Colombiano.</t>
  </si>
  <si>
    <t>Cantidad de bienes repatriados</t>
  </si>
  <si>
    <t xml:space="preserve">Durante la vigencia 2023 se logró la repatriación de doscientos trece (213) bienes culturales y arqueológicos provenientes de diferentes países, mediante acciones de articulación interinstitucional, cooperación diplomática y gestión técnica para la recuperación del patrimonio cultural de la Nación. Entre los procesos adelantados se destaca la repatriación de piezas arqueológicas provenientes de Italia, Estados Unidos y Costa Rica, así como la recuperación de bienes entregados voluntariamente a embajadas y consulados de Colombia en el exterior. Adicionalmente, se realizó el análisis técnico de las piezas por parte del Instituto Colombiano de Antropología e Historia (ICANH), permitiendo su identificación como patrimonio arqueológico colombiano y garantizando su retorno y entrega oficial al país. Estas acciones contribuyeron al fortalecimiento de las estrategias de protección, recuperación y salvaguardia del patrimonio cultural colombiano, alcanzando el cumplimiento de la meta establecida para el indicador.
</t>
  </si>
  <si>
    <t>Durante la vigencia 2024 se logró la repatriación de trescientos catorce (314) bienes culturales y arqueológicos provenientes de países como Alemania, Estados Unidos, Italia, Francia, Países Bajos, Suiza y Nueva Zelanda, mediante acciones de cooperación internacional, articulación diplomática y gestión técnica para la recuperación del patrimonio cultural colombiano. Entre los procesos adelantados se destacan la repatriación de piezas arqueológicas y etnográficas entregadas voluntariamente a sedes diplomáticas de Colombia en el exterior, así como el retorno de bienes asociados a culturas prehispánicas como Tairona, San Agustín, Muisca, Guane, Calima, Quimbaya y Chimila. Asimismo, en el marco de la COP16, Alemania restituyó tres piezas etnográficas del ajuar ritual del pueblo Kogui que permanecieron durante más de un siglo en el Museo Etnológico de Berlín. Todas las piezas repatriadas fueron entregadas al Instituto Colombiano de Antropología e Historia (ICANH) para su respectiva custodia, análisis y conservación, fortaleciendo las acciones de protección, recuperación y salvaguardia del patrimonio cultural de la Nación.</t>
  </si>
  <si>
    <t>Durante la vigencia 2025, se gestionaron acciones para la recuperación de patrimonio cultural en el extranjero, logrando la repatriación de 5 casos correspondientes a 138 bienes culturales provenientes de Canadá (1 cas, 127 bienes), España (1 caso, 1 bien), Estados Unidos (2 casos, 7 bienes) e Italia (1 caso, 3 bienes). Estas acciones fortalecen la protección del patrimonio mueble y la restitución de bienes valor histórico y cultural para la nación.</t>
  </si>
  <si>
    <t>Estrategias internacionales para la protección del patrimonio mueble</t>
  </si>
  <si>
    <t>Durante la vigencia 2023 se implementaron dos (2) estrategias internacionales para la protección del patrimonio cultural mueble, orientadas al fortalecimiento de capacidades técnicas, la cooperación internacional y la prevención del tráfico ilícito de bienes culturales. Entre las acciones desarrolladas se destaca la asistencia técnica brindada a la Secretaría Nacional de Cultura de Paraguay, en articulación con la Oficina de Asuntos Internacionales y la Agencia Presidencial de Cooperación Internacional (APC), mediante mesas técnicas de trabajo e intercambio de experiencias sobre lineamientos, procedimientos e instrumentos para la elaboración de inventarios y la protección del patrimonio cultural. En este proceso participaron entidades especializadas como el ICANH, el Archivo General de la Nación, la Biblioteca Nacional de Colombia, el Servicio Geológico Colombiano y el Programa de Fortalecimiento de Museos. Asimismo, se avanzó en el diseño y actualización del micrositio del Grupo de Patrimonio Cultural Mueble y en la mejora de la plataforma de bienes hurtados del SIPA, con el apoyo de la empresa SHAKTI Comunicaciones y en coordinación con las áreas de prensa y sistemas del Ministerio. Adicionalmente, se realizó el Encuentro Binacional para el Avalúo y Prevención del Tráfico Ilícito del Patrimonio Cultural Mueble, desarrollado entre el 13 y el 15 de septiembre de 2023 con el apoyo del Gobierno de los Estados Unidos, contando con la participación de expertos internacionales, representantes del FBI y especialistas en avalúos, fortaleciendo así las acciones de cooperación e intercambio de conocimientos para la salvaguardia y protección del patrimonio cultural mueble colombiano.</t>
  </si>
  <si>
    <t>Durante la vigencia 2024 se desarrollaron cuatro (4) estrategias internacionales para la protección del patrimonio cultural mueble, orientadas al fortalecimiento institucional, la cooperación internacional y la prevención del tráfico ilícito de bienes culturales. Entre las acciones implementadas se destaca el lanzamiento de la plataforma de bienes hurtados y la actualización del micrositio sobre Patrimonio Cultural Mueble, desarrollados en articulación con la Embajada de los Estados Unidos, la empresa SHAKTI Comunicaciones, la Oficina de Prensa y el grupo de sistemas del Ministerio, como herramientas para la consulta pública y el registro de bienes culturales hurtados. Asimismo, se adelantó la estrategia de divulgación de los lineamientos sobre avalúos de bienes culturales muebles, presentada en el Museo Nacional de Colombia en el marco del Programa para prevenir y contrarrestar el tráfico ilícito de patrimonio cultural, con el apoyo del Gobierno de los Estados Unidos y el Cultural Antiques Task Force (CATF). De igual manera, se fortalecieron los intercambios de experiencias y cooperación técnica con el Gobierno de Perú mediante la realización del “II Encuentro Binacional Perú – Colombia: Procedimientos para el control del tráfico ilícito de bienes culturales”, dirigido a autoridades policiales, aduaneras y culturales de ambos países, promoviendo la articulación interinstitucional y el intercambio de buenas prácticas para la protección del patrimonio cultural de la región andina. Adicionalmente, se estructuraron proyectos para convocatorias internacionales de financiación relacionadas con inventarios e intervención de patrimonio cultural mueble, fortaleciendo las acciones de cooperación y gestión internacional para la salvaguardia del patrimonio cultural colombiano.</t>
  </si>
  <si>
    <t>Durante la vigencia 2025, se realizó: En el marco del Comité Andino de Asuntos Culturales, se programó el “Encuentro andino: protección y prevención del tráfico ilícito de patrimonio cultural”, con la participación de especialistas de instituciones del sector de Bolivia, Colombia, Ecuador y Perú, para fomentar el intercambio regional de experiencias para la protección de bienes culturales muebles y la prevención de su tráfico ilícito
Colombia participó en el “III Foro Cusco: Tendencias y perspectivas en la protección, retorno y restitución del patrimonio cultural en el marco de la Convención de la UNESCO de 1970”, para intercambiar conocimientos, sobre tendencias y perspectivas que puedan fortalecer los mecanismos de cooperación regional e internacional para la lucha contra el tráfico ilícito, la protección, el retorno y la restitución de bienes culturales en el marco de la Convención UNESCO 70.
En mayo de 2025 Colombia fue elegido miembro de este Comité y en la 43ª Conferencia General de la UNESCO, y en noviembre de 2025, miembro del Comité Intergubernamental para Promover el Retorno de Bienes Culturales a sus Países de Origen o su Restitución en Caso de Apropiación Ilícita (CIPRCP), para el periodo 2025–2029.
Colombia participó en el "Foro internacional: buenas prácticas de repatriación de bienes culturales - Restituir lo nuestro", organizado por la Cancillería con recursos de APC Colombia para propiciar un espacio de diálogo sur-sur con países de África, en materia de repatriación de bienes culturales.</t>
  </si>
  <si>
    <t xml:space="preserve">Ejecución de proyectos que impulsen el reconocimiento y la divulgación de hechos significativos que hacen parte de la historia del conflicto en Colombia, con el fin de enaltecer la memoria de víctimas, desaparecidos y demás afectados; siendo una de las formas de reparación y búsqueda de no repetición; permitiendo que se relaten los  procesos de cultura de la paz de las poblaciones y territorios afectados por dichos hechos. </t>
  </si>
  <si>
    <t xml:space="preserve">Documento técnico de viabilización de proyectos derivados de sentencias realizados </t>
  </si>
  <si>
    <t>Durante la vigencia 2023, el Grupo de Infraestructura Cultural realizó la viabilidad técnica y administrativa para la construcción de un monumento apropiado y digno para recordar los hechos de la masacre de Pueblo Bello, Antioquia en cumplimiento de la Sentencia “Caso Masacre de Pueblo Bello vs. Colombia” proferida por la corte interamericana de derechos humanos el 31 de enero del 2006 y de un monumento apropiado y digno para recordar los hechos de la masacre de Mapiripán, Meta en cumplimiento de la Sentencia “Caso Masacre de Mapiripan vs. Colombia” proferida por la corte interamericana de derechos humanos el 15 de septiembre de 2005.</t>
  </si>
  <si>
    <t>Durante la vigencia 2025, el Grupo de Infraestructura Cultural realiza la viabilidad técnica y presupuestal para la construcción y dotación de la biblioteca “KANKUAKA”, dentro del pueblo kankuamo en la Comunidad de Atanquez en Valledupar, Cesar, en cumplimiento del exhorto décimo segundo de la sentencia de Justicia y paz proferida por el tribunal superior del distrito Judicial de Barranquilla, Atlántico mediante el acta 40 del 26 de agosto de 2016.</t>
  </si>
  <si>
    <t>Durante la vigencia 2023, el Grupo de Infraestructura Cultural realizó la entrega a satisfacción de 4 bibliotecas públicas en Tadó y Atrato (Yuto) en Chocó, San Francisco (Kamëntsá - Inga) – Putumayo y Macanal – Boyacá; 4 casas de cultura en San Francisco (Kamëntsá - Inga) – Putumayo, Istmina – Chocó, Campohermoso – Boyacá y Caloto – Cauca. Además, se realizó la instalación de 14 salas de danza en Barranquilla – Atlántico, 2 en Quibdó – Chocó, Condoto – Chocó, Ebéjico – Antioquia, Cali y Buenaventura - Valle del Cauca, Toledo, Caldas y Yalí en Antioquia; Curillo y La Montañita en Caquetá; Mutiscua en Norte de Santander y Fresno – Tolima. 4 dotaciones en las bibliotecas de San Agustín y Rivera – Huila, Pijiño del Carmen – Magdalena y Totoró – Cauca. Para un total de 26 infraestructuras construidas, adecuadas y dotadas.</t>
  </si>
  <si>
    <t>Durante la vigencia 2024, el Grupo de Infraestructura Cultural realizó la entrega a satisfacción de 1 Escuela de Música en Ciudad Bolívar – Antioquia, 1 Biblioteca Pública en Lebrija – Santander; la adecuación de 1 Casa de Cultura en Gómez Plata – Antioquia; 17 salas de danza en La Pintada - Antioquia; San José del Guaviare - Guaviare, Oporapa – Huila; Pamplona - Norte de Santander; Melgar – Tolima; Arenal - Bolívar; Sativanorte, Belén y Ramiriquí en Boyacá; Betulia y Albania en Santander; Tocaima, Cáqueza, Pacho, Sasaima y Guatavita en Cundinamarca y Restrepo – Meta. Además, se reporta la dotación de 11 bibliotecas públicas en Barbacoas, El Charco, Magüi Payán, Mallama, Mosquera, Olaya Herrera, Tumaco, Santa Bárbara de Iscuandé y la Biblioteca Intercultural Yachay Muyu – Mallama en Nariño; en Tenerife – Magdalena y Valledupar – Cesar. Para un total de 31 infraestructuras construidas, adecuadas y dotadas.</t>
  </si>
  <si>
    <t xml:space="preserve">Durante la vigencia 2025, el Grupo de Infraestructura Cultural realizó la entrega de la 1 Biblioteca Pública en Duitama, Boyacá; 4 Casas de Cultura en los municipios de Málaga y Carcasí en Santander, Cértegui – Chocó y San Jacinto – Bolívar; las obras complementarias y de urbanismo para la puesta en funcionamiento del proyecto Piedra de Bolívar en Consacá, Nariño y la Escuela de Música de Pitalito – Huila. Además, se realizaron 12 dotaciones en las Casas de Cultura en Turbo – Antioquia, Quibdó – Chocó, Guapi -Cauca, Roberto Payán, Magui Payán y Francisco Pizarro en Nariño; las Bibliotecas Públicas en Rovira-Tolima, Pasto – Nariño, Bibliotecas Aquilino Villegas, Enea y Minitas en Manizales y del Instituto de Cultura y Ciudadanía de Apartado – Antioquia. Para un total de 19 infraestructuras construidas, adecuadas y dotadas. </t>
  </si>
  <si>
    <t>Durante el primer semestre de la vigencia 2026, el Grupo de Infraestructura Cultural realizó la entrega de la 1 Casa de la Cultura en Covarachía, Boyacá.</t>
  </si>
  <si>
    <t>Establecer una propuesta de gestión para analizar la tradición constructiva común soporte técnico dando cumplimiento a la ley y normativa vigente, que permita apoyar técnicamente a las comunidades étnicas e indígenas.</t>
  </si>
  <si>
    <t>Infraestructuras culturales diseñadas de manera concertada con grupos étnicos</t>
  </si>
  <si>
    <t>Durante la vigencia 2024, el Grupo de Infraestructura Cultura realiza la concertación de 8 Infraestructuras culturales diseñadas de manera concertada con grupos étnicos, los cuales son: en el marco de la Mesa Técnica del Paro Cívico de Buenaventura, concierta los estudios y diseños para la construcción de un Centro Cultural en el Resguardo indígena Nasa Emberá Chami, Comunidad Nasa Kiwe (La Delfina)- Distrito de Buenaventura del Valle del Cauca. El esquema básico arquitectónico para la Casa de la Cultura en la sede de UNIPA - Unidad Indígena del Pueblo Awá, en el Diviso, Barbacoas, Nariño; el esquema básico arquitectónico para la Casa de Pensamiento del Resguardo Indígena Magüi, en el municipio de Ricaurte, Nariño; el esquema prototipo de Bohío Ancestral del grupo étnico Pueblo Barí, el cual comprende varias comunidades de los Resguardos Motilón y Catalaura, en la región del Catatumbo, Norte de Santander, el Resguardo indígena Motilón se asienta en los municipios de Tibú, Teorama, Convención, El Carmen y el Tarra; y el Resguardo Catalaura se asienta en los municipios de Tibú y El Tarra; el esquema básico arquitectónico para la construcción del Centro Cultural Rrom Sampués, ubicado en Sampués, Sucre; el diseño de Casas Bioculturales con estudiantes de la Universidad Tecnológica del Chocó y constructores en Quibdó y el Plan Vivo de Memoria y Paisaje en Bojayá, Chocó, con los lideres comunitarios y representantes de instituciones gubernamentales, destacando su importancia como herramienta de reparación y memoria histórica.</t>
  </si>
  <si>
    <t>Durante la vigencia 2025, el Grupo de Infraestructura Cultural reporta la concertación y unificación del esquema básico arquitectónico junto con Asomuafroyo - Asociación de Mujeres Negras de Yolombó, para la Casa de Saberes Ancestrales en la vereda Yolombó, Suárez, Cauca. Del 1 al 25 de enero de 2025, el Grupo de Infraestructura sigue adelante con las concertaciones pendientes y así lograr el aval de estos diseños.</t>
  </si>
  <si>
    <t xml:space="preserve">Unidad Administrativa Especial Museo Nacional de Colombia </t>
  </si>
  <si>
    <t xml:space="preserve">Producción y reactivación de exposiciones itinerantes y sus componentes educativos con la participación de las comunidades locales y regionales, para reconocer la riqueza de los patrimonios y saberes ancestrales. </t>
  </si>
  <si>
    <t xml:space="preserve"> Número de investigaciones realizadas por el proyecto Museo Afro de Colombia.</t>
  </si>
  <si>
    <t>Durante la vigencia 2025, el proyecto Museo Afro de Colombia con sede en Cali, liderado por la Unidad Administrativa Especial Museo Nacional de Colombia, consolidó la elaboración de dos (2) guiones correspondientes al guion curatorial y al guion museográfico del museo. Estos instrumentos fueron construidos a partir de procesos de participación ciudadana, encuentros regionales, articulación con organizaciones y comunidades afrocolombianas, así como intercambios con artistas y actores culturales nacionales e internacionales. Los guiones fortalecen la planeación conceptual y museográfica del Museo Afro, incorporando enfoques de reparación histórica, memoria, antirracismo y derechos culturales, además de garantizar la representación de las comunidades negras, afrocolombianas, raizales y palenqueras desde sus propias narrativas, saberes y expresiones culturales. Asimismo, se avanzó en la consolidación de contenidos y piezas estratégicas para la exposición inaugural “Cimarronajes: pasados, presentes y futuros mundos posibles”, contribuyendo al fortalecimiento del patrimonio cultural y artístico afrocolombiano en el país.</t>
  </si>
  <si>
    <t>Durante el primer semestre de 2026 se avanzó en la consolidación de los componentes de investigación y planificación museológica del proyecto Museo Afro de Colombia, con sede en la ciudad de Cali, como base para el desarrollo de su propuesta expositiva y museográfica. Tras la conformación del equipo de trabajo y la aprobación del plan de actividades, se definió el desarrollo del Plan Museológico y del Guion Museográfico, tomando como insumo los guiones museológico y curatorial elaborados durante la vigencia anterior. En este contexto, se dio inicio a la investigación para la construcción del Guion Museográfico, mediante un proceso que comprende las etapas de conceptualización, participación técnica y comunitaria, documentación y sistematización de resultados. Paralelamente, se fortaleció la propuesta curatorial mediante la revisión y ajuste del guion para la exposición inaugural, consolidando una narrativa centrada en el cimarronaje como proceso histórico, ético y político, estructurada a partir de seis ejes temáticos relacionados con las memorias, las diásporas, las resistencias, los sistemas de vida, los territorios y la autoafirmación de las comunidades afrodescendientes. Como resultado, durante mayo se culminó el Guion Curatorial "Cimarronajes: pasados, presentes y futuros mundos posibles", documento que constituye el principal insumo para la definición de la propuesta museográfica, el diseño de los espacios expositivos y la disposición de las colecciones del Museo Afro de Colombia. Finalmente, durante junio el equipo concentró sus esfuerzos en la estructuración de los términos y condiciones para la operación de la propuesta museográfica, preparando el inicio de las actividades previstas para el segundo semestre de 2026.</t>
  </si>
  <si>
    <t>Implementación de las líneas de acción de la Política Nacional de Museos, con énfasis en el fortalecimiento de las entidades museales del país y los procesos de profesionalización de sus trabajadores.</t>
  </si>
  <si>
    <t>Documentos técnicos de desarrollo de la Política Nacional de Museos</t>
  </si>
  <si>
    <t>Durante la vigencia 2025 se realizaron tres (3) asesorías y acompañamientos técnicos para la formulación y estructuración de documentos de política cultural. Entre las acciones desarrolladas se encuentra la asesoría para la construcción del Documento de Política de Cultura Viva Comunitaria, mediante la consolidación de insumos históricos, conceptuales y territoriales; así como el acompañamiento al Documento de Análisis de Política de Educación Artística y Cultural (Ley Artes al Aula), incorporando un marco comparativo entre la legislación de Chile y Colombia en materia de educación artística y patrimonio. Adicionalmente, se brindó asesoría técnica para la formulación del Sistema Nacional de Circulación, documento orientado a definir el marco conceptual, normativo y operativo del sistema, incluyendo principios, líneas estratégicas, actores y mecanismos de articulación intersectorial, consolidando así el cumplimiento de la meta establecida para el indicador.</t>
  </si>
  <si>
    <t>Exposiciones itinerantes realizadas con las comunidades</t>
  </si>
  <si>
    <t>Durante la vigencia 2023 se realizaron tres (3) procesos de exposiciones itinerantes liderados por los museos del Ministerio de Cultura en Bogotá, orientados al fortalecimiento de la memoria, la participación comunitaria y la apropiación del patrimonio cultural. Entre las iniciativas desarrolladas se encuentra la IX itinerancia del Museo Itinerante de la Memoria y la Identidad de los Montes de María “El Mochuelo”, que integró actividades culturales, pedagógicas y de memoria histórica en articulación con los museos nacionales; el diseño y validación de la maleta didáctica de la cultura Iku Víntukua en concertación con la comunidad de la Sierra Nevada de Santa Marta; y el avance en la construcción de la “Guía Itinerante Historia Afro en Bogotá”, mediante procesos de investigación, organización metodológica y trabajo colaborativo con comunidades afro. Estas acciones permitieron fortalecer estrategias de circulación cultural, inclusión comunitaria y preservación de memorias y saberes territoriales.</t>
  </si>
  <si>
    <t>Durante la vigencia 2025 se realizaron cuatro (4) exposiciones itinerantes y acciones asociadas a la circulación de contenidos museográficos y de memoria con comunidades y territorios, incluyendo la implementación de la exposición “Hay futuro si hay verdad: de la Colombia herida a la Colombia posible” en la ciudad de Cali, en articulación con entidades territoriales, organizaciones sociales y cooperación internacional. Asimismo, se adelantó la circulación de exposiciones itinerantes y temporales en los departamentos de Valle del Cauca, Tolima, Santander y Cundinamarca, abordando temáticas relacionadas con memoria, patrimonio, pueblos indígenas, comunidades afrodescendientes, migración, arte popular y conflicto armado. Estas acciones fortalecieron los procesos de territorialización, participación comunitaria, apropiación social del patrimonio y divulgación de contenidos culturales y de memoria histórica en diferentes regiones del país.</t>
  </si>
  <si>
    <t>Diseño y producción de exposiciones temporales para propiciar el reconocimiento de las memorias locales y regionales, la protección del ambiente y los nuevos relatos de nación incluyente.</t>
  </si>
  <si>
    <t>Número de visitantes que ingresan a los Museos del Ministerio de las Culturas, las Artes y los Saberes</t>
  </si>
  <si>
    <t>Durante la vigencia 2023, se contó con un total de 603.620 visitantes (públicos escolares, universitarios, nacionales, extranjeros, comunidades étnicas, personas con discapacidad grupos familiares, población LTGBIQ+ y ciudadanía en general) que recorrieron las exposiciones de larga duración y temporales en los museos a cargo del Ministerio, entre las cuales se destacan: “El vuelo del Mochuelo” en el Museo Nacional de Colombia; el “Gran Salón BAT de Arte Popular” en el Museo Guillermo León Valencia de la ciudad de Popayán-Cauca; “Ilustradoras Ibanasca: el camino del río Magdalena” en la Casa Museo Alfonso López de Honda- Tolima; el río sujeto de derechos del Museo Juan del Corral en Santa Fé de Antioquia; “El oficio del tiempo” en la Casa Museo Antonio Nariño de Villa de Leyva- Boyacá y la Exposición de arte sonoro: Ciencia &amp; Naturaleza en la Frontera en el Museo Casa Natal General Santander de Villa del Rosario Norte de Santander.</t>
  </si>
  <si>
    <t xml:space="preserve">Durante la vigencia 2024, se contó con un total de 518.759 visitantes (públicos escolares, universitarios, nacionales, extranjeros, comunidades étnicas, personas con discapacidad grupos familiares, población LTGBIQ+ y ciudadanía en general) que recorrieron las exposiciones de larga duración y temporales en los museos a cargo del Ministerio, entre las cuales se destacan: siete (7) exposiciones temporales en los talleres del panóptico y gabinetes del Museo Nacional de Colombia (“Tejer justicia reproductiva: conflicto y paz en Colombia, “El país de las vorágines”) y dieciséis (16) exposiciones temporales en los Museos Regionales   (“Desencuentros” en la Casa Museo Rafael Núñez de la ciudad de Cartagena - Bolívar, “Juguetes ópticos” en el Museo Juan del Corral de Santa Fe de Antioquia, “Gran Madre” en la Casa Museo Antonio Nariño de Villa de Leyva – Boyacá, “Costurero para las memorias” en el Museo Casa Natal General Santander en Villa del Rosario – Norte de Santander). </t>
  </si>
  <si>
    <t xml:space="preserve">Durante la vigencia 2025, se contó con un total de 555.878 visitantes (públicos escolares, universitarios, nacionales, extranjeros comunidades étnicas, personas con discapacidad grupos familiares, población LTGBIQ+ y ciudadanía en general) que recorrieron las exposiciones de larga duración y temporales en los museos a cargo del Ministerio, entre las cuales se destacan: “Fuerza, fe y sustancia. Mixturas y tensiones de lo sagrado en Colombia” exposición de larga duración en la sala 17 del Museo Nacional de Colombia y veintitrés (23) exposiciones temporales en los Museos Regionales (“Mi Mundo Onírico” en la Casa Museo Guillermo León Valencia en la ciudad de Popayán- Cauca, “Inundados” en la Casa Museo Rafael Núñez de la ciudad de Cartagena – Bolívar, “El Olvido que resiste. Armero 40 años de memoria” en la Casa Museo Alfonso López en Honda – Tolima, “Vestigios de Mar de Agua Dulce” en el Museo Juan del Corral en Santa Fe de Antioquia, “Silencios poscoloniales “en el Museo Casa Natal del General Santander en Villa del Rosario y “EN *RAIZ*AR” en el Museo Antón García de Bonilla en Ocaña – Norte de Santander).  </t>
  </si>
  <si>
    <t>Durante el primer semestre de 2026, el Museo Nacional de Colombia, los Museos Regionales y Fragmentos – Espacio de Arte y Memoria fortalecieron el acceso de la ciudadanía a la oferta artística, cultural y patrimonial del país, registrando un total acumulado de 232.038 visitantes. A lo largo del periodo se desarrolló una amplia programación de exposiciones permanentes y temporales orientadas a promover la memoria, el patrimonio, las identidades, los territorios, el arte contemporáneo y la historia nacional, destacándose muestras como Oficios Olvidados: Hilo, Barro y Memoria, Inspirar, conmover y convocar: el Museo de la Nación, Luces, cámara y comunidad, Caminos de Agua, Armero: el olvido que resiste, Raíces de la Tierra, Fotografía Vernácula, Ecos del Cerro Kwel Tul, Sueños de Ciudad, Geografías del alma, Refugios de Vida del Magdalena, Tacones Rojos, Miradas Golosas y Museo Afromóvil, entre otras. La oferta cultural garantizó la participación de públicos escolares y universitarios, niñas, niños, adolescentes, grupos familiares, comunidades étnicas, personas con discapacidad, población LGTBIQ+, adultos mayores, turistas nacionales e internacionales y ciudadanía en general, fortaleciendo los procesos de apropiación social del patrimonio y el acceso incluyente a los bienes y servicios culturales. Asimismo, las actividades se desarrollaron en Bogotá y en los museos regionales ubicados en los departamentos de Bolívar, Norte de Santander, Boyacá, Tolima, Antioquia y Cauca, consolidando una estrategia de cobertura territorial que amplió el acceso de diversos públicos a la oferta museal y fortaleció la circulación de contenidos culturales durante el primer semestre de la vigencia 2026.</t>
  </si>
  <si>
    <t xml:space="preserve">Número de asesorías realizadas por el Programa Fortalecimiento de Museos </t>
  </si>
  <si>
    <t>Durante la vigencia 2023, el Programa de Fortalecimiento a Museos de la Unidad Administrativa del Museo Nacional de Colombia, brindó un total de 327 asesorías a personas, colectivos, organizaciones y entidades del orden público, privado y mixto. Las asesorías se prestaron bajo tres modalidades principales: soporte de sistemas, recomendación o transferencia, y acompañamiento técnico especializado por áreas museológicas. Asimismo, se desarrollaron mediante sesiones de trabajo, talleres y la elaboración de informes de recomendaciones.</t>
  </si>
  <si>
    <t>Durante la vigencia 2024, el Programa de Fortalecimiento a Museos de la Unidad Administrativa del Museo Nacional de Colombia, brindó un total de 335 asesorías a personas, colectivos, organizaciones y entidades del orden público, privado y mixto orientadas al desarrollo de proyectos museológicos y museográficos, la creación de nuevos museos y el fortalecimiento de capacidades técnicas del sector. Como resultado, se consolidó un esquema de asesoría técnica estandarizado y con criterios de seguimiento; se fortaleció de manera efectiva las capacidades museológicas y museográficas de museos en proceso de creación, formalización y consolidación y se amplió su cobertura territorial con enfoque diferencial que contribuyó a la diversificación del ecosistema museal.</t>
  </si>
  <si>
    <t>Durante la vigencia 2025, el Programa de Fortalecimiento a Museos de la Unidad Administrativa del Museo Nacional de Colombia, brindó un total de 268 asesorías a personas, colectivos, organizaciones y entidades del orden público, privado y mixto. Se destaca la realización de 200 asesorías de las cuales 82 estuvieron asociadas a asesorías museológicas, 62 a solicitudes de registro o renovación ante el Sistema de Información de Museos colombianos (SIMCO), 31 asesorías para la creación de museos, 17 a soporte técnico y 8 a orientación general sobre el Programa y su portafolio de servicios, lo que evidencia la diversidad y complementariedad de las demandas atendidas. Lo anterior, permitió continuar consolidando el fortalecimiento de capacidades museológicas y museográficas del ecosistema museal del país.</t>
  </si>
  <si>
    <t>Durante el primer semestre de 2026, el Programa de Fortalecimiento de Museos (PFM) consolidó el acompañamiento técnico al sector museal colombiano mediante la realización de 85 asesorías especializadas en diferentes regiones del país, fortaleciendo las capacidades institucionales, técnicas y administrativas de museos, redes y proyectos museológicos. Las asistencias se desarrollaron en departamentos como Antioquia, Bolívar, Boyacá, Caldas, Cauca, Córdoba, Cundinamarca, Meta, Nariño, Norte de Santander, Quindío, Risaralda, San Andrés y Providencia, Santander, Sucre, Tolima, Valle del Cauca y Vichada, además de la ciudad de Bogotá. Las acciones se orientaron principalmente al fortalecimiento de la gestión museológica, la formulación conceptual, administrativa y técnica de nuevos museos, la elaboración de planes museológicos y estratégicos, la gestión y registro en el Sistema de Información de Museos Colombianos (SIMCO), el fortalecimiento de colecciones a través de la herramienta Colecciones Colombianas (ColCol), la conservación preventiva, la articulación de redes de museos y el acompañamiento a proyectos de renovación museográfica y creación de nuevos espacios museales. Entre los procesos apoyados se destacan iniciativas como el Museo de la Paz, el Centro de Pensamiento Afrodiaspórico, el Museo Música y Sonido de IDARTES, el Museo Herencia Viva de la Sabana, el Museo del Idioma Raizal y el Museo Itinerante de Cocinas Ancestrales del Mundo (MICAM), entre otros. Estas acciones contribuyeron al fortalecimiento de las capacidades del sector museal, promoviendo la sostenibilidad institucional, la adecuada gestión del patrimonio museológico y el desarrollo de procesos acordes con las necesidades y contextos de los territorios durante el primer semestre de 2026.</t>
  </si>
  <si>
    <t>Formulación de los planes museológicos de los museos del Ministerio de Cultura y su respectiva realización en territorio a través de metodologías participativas</t>
  </si>
  <si>
    <t>Plan museológico participativo de algunos museos del Ministerio de Cultura</t>
  </si>
  <si>
    <t>Durante la vigencia 2024 se avanzó en la conceptualización del Plan Museológico del Museo Nacional de Colombia mediante la revisión, actualización y ampliación de los componentes conceptuales y metodológicos orientados a su formulación participativa y despliegue territorial. En este marco, se consolidaron insumos relacionados con la estructura organizacional, los modelos de gobernanza, los lineamientos de áreas y procesos, así como los planes, políticas y programas vigentes del Museo. Adicionalmente, se desarrollaron espacios de socialización, discusión y construcción conjunta con equipos misionales, coordinadores museológicos, el Programa de Fortalecimiento a Museos y áreas estratégicas del Museo Nacional, permitiendo definir la estructura, alcance y metodología del documento. Estos avances contribuyeron a fortalecer las bases conceptuales y organizativas necesarias para la formulación integral del Plan Museológico y el cumplimiento parcial de la meta establecida para el indicador.</t>
  </si>
  <si>
    <t>Dirección de Estrategia, Desarrollo y Emprendimiento</t>
  </si>
  <si>
    <t>Economías populares y alternativas en los ecosistemas culturales y creativas</t>
  </si>
  <si>
    <t>Economías de Paz: Fomentar el desarrollo de proyectos de emprendimiento asociados a economías populares, propias, culturales y creativas con actores diferenciales del cambio para contribuir a la construcción de la paz</t>
  </si>
  <si>
    <t>Organizaciones y/o colectivos vinculados a población firmante del acuerdo de paz fortalecidas</t>
  </si>
  <si>
    <t>Durante la vigencia 2024, la Dirección implementó el proyecto Andares de Paz, orientado al fortalecimiento de capacidades organizativas, de gestión y autogestión de colectivos integrados por firmantes del Acuerdo de Paz que lideran iniciativas de economía cultural, popular y comunitaria. Con una inversión de $400 millones, se fortalecieron 15 colectivos y 251 participantes mediante procesos de formación, marketing, comunicación, sostenibilidad y construcción de alianzas estratégicas.</t>
  </si>
  <si>
    <t>Durante la vigencia 2025 se vincularon quince (15) organizaciones y/o colectivos asociados a población firmante del Acuerdo de Paz, mediante acciones de fortalecimiento económico, cultural y comunitario desarrolladas principalmente en el marco del proyecto de reactivación de la Estación de la Sabana en Bogotá D.C. Las iniciativas comenzaron a consolidarse desde finales de mayo y avanzaron durante el año con la articulación de emprendimientos relacionados con gastronomía, artesanías, publicaciones editoriales, turismo comunitario, fotografía y bebidas ancestrales, promoviendo la construcción de paz, la economía popular y el fortalecimiento del tejido social. Entre las organizaciones y colectivos vinculados se encuentran iniciativas como Manos de Monte, Nuevo Orinoco Magdalena, Hoy Toca, Colectivo Miradas, Casa Alternativa, Doña Rita, Meridiano 7 Editores, Asomuforpro y Asovilipaz, las cuales dinamizaron espacios de circulación cultural y fortalecimiento productivo en la localidad de Los Mártires. Asimismo, en el marco del Segundo Festival de la Vida Sabanera se articularon ocho iniciativas adicionales, entre ellas La Trocha, La Casa de la Paz, Herencia Afro, ASOTOURHEPAZ y Aromáticas Quinde – ASOCUNT, contribuyendo a la promoción de identidades culturales, memorias territoriales y procesos de reincorporación social y económica de la población firmante del Acuerdo de Paz.</t>
  </si>
  <si>
    <t>Durante el primer semestre de 2026 se avanzó en la estructuración técnica, administrativa y operativa de la estrategia de fortalecimiento en emprendimiento cultural dirigida a colectivos de firmantes del Acuerdo de Paz, en articulación con la Escuela Taller del Norte del Cauca. En este periodo se elaboró el documento técnico y el estudio que servirán de soporte para la expedición de la resolución que permitirá la ejecución del proceso formativo, así como la definición de la estructura académica de un diplomado en emprendimiento cultural con énfasis en oficios y saberes, con una intensidad máxima de 96 horas. Paralelamente, se desarrollaron reuniones de trabajo con la Escuela Taller para consolidar el plan operativo, el cronograma de ejecución y los instrumentos técnicos requeridos para la implementación de las actividades. Asimismo, se adelantó la identificación, seguimiento y acercamiento a colectivos de firmantes ubicados principalmente en el departamento del Cauca y la ciudad de Cali, ampliando posteriormente la búsqueda hacia las zonas centro y centro-sur del país para promover su participación en las jornadas de fortalecimiento técnico y en el encuentro de iniciativas de economías de firmantes. Finalmente, durante junio se realizaron visitas a las iniciativas de emprendimiento cultural para socializar el alcance de la estrategia, concertar la participación de los colectivos y consolidar los acuerdos iniciales que permitirán iniciar a las acciones de formación y acompañamiento previstas para el segundo semestre de 2026.</t>
  </si>
  <si>
    <t>Mujeres beneficiadas a través de proyectos de emprendimiento de paz fortalecidos</t>
  </si>
  <si>
    <t>Durante la vigencia 2023 se beneficiaron cuatrocientas cincuenta y siete (457) mujeres a través del fortalecimiento de proyectos de emprendimientos de paz en el marco del Programa Mujeres Tejedoras de Vida. La estrategia inició con la conformación del equipo técnico, el desarrollo de estudios previos y la apertura de una invitación pública dirigida a colectivos de mujeres, a la cual se postularon 540 organizaciones, de las cuales fueron seleccionados 25 colectivos para participar en el programa. Posteriormente, se adjudicó la operación del programa a la Unión Temporal Fortalecimiento Cultural, entidad encargada de implementar los procesos de acompañamiento y fortalecimiento territorial. Durante la ejecución se realizaron visitas de caracterización a colectivos de los departamentos de Putumayo y Caquetá, así como procesos de diagnóstico participativo, levantamiento de información y diseño metodológico para el fortalecimiento de las iniciativas productivas. Asimismo, se implementaron procesos formativos y de acompañamiento técnico en temas financieros, gestión cultural, asociatividad, habilidades blandas y comunicación, además de la entrega de insumos y herramientas para fortalecer los emprendimientos liderados por mujeres. Como parte del cierre de la estrategia, se desarrolló el Encuentro Nacional de Mujeres Tejedoras de Vida, espacio orientado al intercambio de experiencias, fortalecimiento de redes y reconocimiento de los procesos comunitarios impulsados por las participantes, consolidando acciones de construcción de paz, autonomía económica y fortalecimiento organizativo de mujeres en los territorios.</t>
  </si>
  <si>
    <t>Durante la vigencia 2025 se beneficiaron ciento setenta y ocho (178) mujeres a través del fortalecimiento de proyectos de emprendimiento de paz en el marco del proyecto SOMOS Economías para la Vida y de iniciativas complementarias orientadas al fortalecimiento de economías populares y del cuidado. Las acciones iniciaron con la estructuración técnica y precontractual del proyecto, mediante la elaboración de estudios previos, anexos técnicos y procesos de articulación institucional, que permitieron la suscripción del Convenio No. 1635-2025 con UNIMINUTO. Posteriormente, se desarrollaron actividades de alistamiento territorial, cartografía social y socialización con entidades aliadas como la Unidad para las Víctimas, avanzando en el reconocimiento y caracterización de unidades productivas en departamentos como Tolima, Guainía, Guaviare y Chocó. Durante la implementación se caracterizaron 122 mujeres víctimas del conflicto armado, principalmente afrocolombianas, negras, campesinas e indígenas, fortaleciendo la línea de base poblacional y territorial del proyecto. Asimismo, se adelantaron procesos de formación técnica, acompañamiento y fortalecimiento integral dirigidos a lideresas vinculadas a iniciativas de gastronomía, turismo comunitario, artesanías, saberes tradicionales y economías propias. De igual manera, mediante el Convenio 1683 con la Fundación Mundo Espiral se fortalecieron unidades productivas de mujeres relacionadas con economías del cuidado. Finalmente, durante el mes de diciembre se vinculó una nueva participante a los espacios de Escuelas de Campo Abiertas (ECAS), donde se promovió la transferencia de conocimientos orientados al fortalecimiento de mercados y diseño de experiencias para las economías populares, consolidando acciones de autonomía económica, construcción de paz y fortalecimiento comunitario para mujeres víctimas del conflicto armado.</t>
  </si>
  <si>
    <t>Durante el primer semestre de 2026 se avanzó en la estructuración técnica, administrativa y jurídica de la estrategia de fortalecimiento en emprendimiento cultural dirigida a mujeres víctimas del conflicto armado y otras formas de violencia o exclusión, en cumplimiento de las medidas de reparación priorizadas por la Dirección. En este periodo se formularon los estudios previos, el análisis del sector, la matriz de riesgos y el estudio técnico que servirán de soporte para la expedición de la resolución que permitirá la ejecución del proceso formativo en articulación con la Escuela Taller del Norte del Cauca. Asimismo, se diseñó un diplomado en emprendimiento cultural con énfasis en saberes y oficios, con una intensidad máxima de 96 horas, orientado al fortalecimiento de las capacidades productivas y organizativas de las participantes. Paralelamente, se desarrollaron reuniones de concertación y seguimiento con la Escuela Taller y con las organizaciones sujetas de medidas de reparación para definir los aspectos técnicos, metodológicos y logísticos de la estrategia, así como la selección de las participantes, los saberes y oficios a fortalecer y las maestras responsables de los procesos formativos. Como resultado, se priorizaron seis medidas de reparación que beneficiarán aproximadamente a 250 mujeres víctimas del conflicto armado y se consolidaron las condiciones técnicas, operativas y metodológicas necesarias para iniciar la implementación de las actividades de formación y acompañamiento previstas para el segundo semestre de 2026.</t>
  </si>
  <si>
    <t>Número de unidades productivas de comunidades indígenas beneficiadas</t>
  </si>
  <si>
    <t>Durante el primer semestre de 2026 se avanzó en la implementación de las estrategias de fortalecimiento de unidades productivas y emprendimientos culturales de comunidades indígenas, mediante el desarrollo de convenios suscritos con organizaciones como el Consejo Regional Indígena del Huila (CRIHU), la Organización Nacional de los Pueblos Indígenas de la Amazonía Colombiana (OPIAC), el Consejo Regional Indígena del Cauca (CRIC) y la Dirección Nacional de Asuntos Indígenas (DENAJI). En este periodo se estructuraron los planes de trabajo y se adelantó el alistamiento administrativo para la ejecución de los convenios, incluyendo la conformación de los equipos de trabajo, la elaboración de instrumentos de caracterización de las unidades productivas y el diseño metodológico de los procesos formativos en emprendimiento cultural. Asimismo, se desarrollaron acciones para la identificación y selección de iniciativas beneficiarias en articulación con las autoridades territoriales, destacándose la selección de 50 iniciativas colectivas lideradas por jóvenes del CRIC para su fortalecimiento. De igual manera, en el marco del convenio con el CRIHU se organizaron y realizaron las actividades de la Feria Artesanal de la Mujer Indígena en la ciudad de Neiva, con la participación de 130 comuneras artesanas en procesos de comercialización y visibilización de sus oficios, así como la posterior sistematización de la información de 106 participantes. Durante junio también se avanzó en despliegues territoriales para procesos de caracterización, formación y ferias artesanales en los departamentos de Amazonas y Caquetá, así como en la culminación de las primeras cuatro de las siete fases del Programa Caminos al Buen Vivir. Estas acciones consolidaron las condiciones técnicas y operativas para el fortalecimiento de las iniciativas productivas, cuyos resultados cuantitativos serán reportados una vez finalice el proceso de consolidación y validación de la información.</t>
  </si>
  <si>
    <t>Población NARP beneficiada a través de proyectos de emprendimientos de paz fortalecidos mediante la línea Comunidades NARP</t>
  </si>
  <si>
    <t>Durante la vigencia 2023 se beneficiaron cincuenta (50) personas de población NARP a través del fortalecimiento de proyectos de emprendimientos de paz, mediante acciones orientadas a la formación, circulación cultural y fortalecimiento comunitario en el distrito de Buenaventura. Las actividades iniciaron con la estructuración de una ruta de trabajo para el fortalecimiento de las comunidades productoras de viche, en el marco de la reglamentación de la Ley 2158 de 2021, así como la formulación conjunta de iniciativas con el despacho de la Viceministra de Fomento Regional y Patrimonio. Posteriormente, se definió la destinación de recursos para la ejecución de un proyecto dirigido a jóvenes NARP de Buenaventura, enfocado en procesos de formación y circulación cultural. En este contexto, se avanzó en la formulación y estructuración del proyecto Mercado de las Culturas, las Artes y los Saberes, mediante reuniones técnicas con el Programa de Escuelas Taller de Colombia y la Escuela Taller Buenaventura, la elaboración de anexos técnicos, actos administrativos y la gestión de recursos para su implementación. Asimismo, se realizaron procesos de socialización del proyecto con jóvenes del territorio, jornadas de inscripción y preinscripción, confirmación de participantes y diseño de instrumentos de caracterización. Finalmente, durante el cierre de la vigencia se inició la caracterización de los jóvenes beneficiarios y la estructuración del programa formativo y del Mercado Cultural, consolidando acciones orientadas al fortalecimiento de capacidades, la promoción de economías culturales y la construcción de paz con población NARP en el territorio.</t>
  </si>
  <si>
    <t>Durante la vigencia 2025, se implementaron cinco proyectos dirigidos al fortalecimiento de economías culturales, populares y comunitarias de población Negra, Afrocolombiana, Raizal y Palenquera (NARP). A través de iniciativas de formación, asociatividad, turismo cultural comunitario, cocinas tradicionales, pesca artesanal y fortalecimiento organizativo, se beneficiaron territorios de Buenaventura, Guapi, Cauca, San Andrés y Providencia, Nariño y Chocó, logrando el fortalecimiento de 310 unidades productivas y contribuyendo a su sostenibilidad económica e inclusión productiva.</t>
  </si>
  <si>
    <t>Programa para fortalecer las iniciativas y emprendimientos propios y culturales de los jóvenes indígenas bajo el principio de autonomía formulado e implementado de manera concertada</t>
  </si>
  <si>
    <t>Durante la vigencia 2023 se formuló e implementó, de manera concertada con los pueblos indígenas en el marco de la Mesa Permanente de Concertación (MPC), el programa para fortalecer las iniciativas y emprendimientos propios y culturales de los jóvenes indígenas bajo el principio de autonomía, alcanzando un cumplimiento del 100%. El proceso inició con la realización de mesas de trabajo y jornadas técnicas con comunidades indígenas, así como reuniones con la Oficina Asesora de Planeación para definir indicadores, presupuesto y plan de trabajo del cuatrienio. Posteriormente, se avanzó en espacios de concertación con la Mesa Permanente de Concertación (MPC), la Mesa Regional Amazónica (MRA), el Consejo Regional Indígena del Huila (CRIHU), la Comisión Nacional de Comunicación de los Pueblos Indígenas (CONCIP) y la Delegación Nacional de Juventud Indígena (DENAJI), con el fin de acordar lineamientos técnicos, presupuestales y metodológicos para la ejecución del programa. En desarrollo de estas acciones, se elaboraron estudios previos y estudios del sector, se surtieron los trámites contractuales correspondientes y se dio inicio al convenio con la Confederación Indígena Tayrona (CIT). En el marco de dicho convenio se realizó un encuentro con delegados indígenas que permitió construir, concertar y finalizar la hoja de ruta para la implementación del programa de formación en emprendimiento cultural para jóvenes indígenas. Finalmente, el convenio culminó el 15 de diciembre de 2023 con el cumplimiento total de las acciones previstas, fortaleciendo procesos de autonomía, participación y construcción colectiva de estrategias de emprendimiento cultural y economías propias para las juventudes indígenas del país.</t>
  </si>
  <si>
    <t>Durante la vigencia 2025 se avanzó en la implementación de las acciones concertadas para el periodo 2023–2026, alcanzando un cumplimiento del 43 %. En enero se realizaron reuniones iniciales con las organizaciones indígenas OPIAC, CRIHU y DENAJI para concertar las propuestas técnicas orientadas al cumplimiento de los acuerdos del cuatrienio. En febrero se definió la hoja de ruta del Acuerdo IM-161 junto con la DENAJI y se fortaleció la articulación interinstitucional para la protocolización del programa Caminos al Buen Vivir en la Mesa Permanente de Concertación (MPC).
Durante marzo se avanzó en la coordinación con el Ministerio del Interior, el DNP y el Ministerio de Igualdad para organizar las Mesas Presupuestales de la MPC 2026, programándose una jornada adicional para la protocolización del programa. Posteriormente, en noviembre, luego de varias reuniones con la DENAJI, la Corporación Indígena del Tayrona (CIT) fue seleccionada para ejecutar el Convenio 1990-2025, cuyo inicio oficial se dio el 19 de noviembre con la realización del Comité de Condiciones Iniciales.
Al cierre de diciembre de 2025, el convenio desarrolló parcialmente las etapas 1, 2 y 3 del programa Caminos al Buen Vivir. Se realizó una Mesa Técnica de Seguimiento para avanzar en la estructuración de metodologías de formación dirigidas a la DENAJI y se evaluaron 672 emprendimientos propios postulados a nivel nacional, seleccionando 35 iniciativas para fortalecimiento. Asimismo, se desarrollaron foros de formación técnica enfocados en derecho propio y administración, diseño y marketing, y sostenibilidad e innovación social.</t>
  </si>
  <si>
    <t>Durante el primer semestre de 2026 se dio continuidad a la implementación del proceso de formación del Programa Caminos al Buen Vivir, estrategia de fortalecimiento a emprendimientos culturales, construida y protocolizada durante la vigencia 2025. En este periodo se culminó la ejecución del Convenio No. 1990 de 2025 suscrito con la Confederación Indígena Tayrona (CIT), mediante el cual se desarrollaron las primeras cuatro de las siete fases del programa y se brindó acompañamiento a 35 emprendimientos culturales ubicados en los departamentos de Amazonas, Arauca, Caquetá, Casanare, Cauca, Cesar, Chocó, Guainía, Guaviare, La Guajira, Magdalena, Nariño, Putumayo, Valle del Cauca y Bogotá D.C. Como parte de este proceso se realizaron visitas territoriales a cada una de las iniciativas, encuentros comunitarios con mayores, sabedores y comunidades, procesos de formación para delegados y dinamizadores territoriales y un encuentro nacional en Pueblo Bello (Cesar), donde se desarrollaron espacios de diálogo, intercambio de experiencias y construcción colectiva de la malla curricular del programa. Estas acciones permitieron consolidar la caracterización de los emprendimientos, fortalecer el diálogo de saberes, construir de manera participativa los contenidos metodológicos y pedagógicos que orientarán las siguientes fases de formación y acompañamiento, y dejar definidos los insumos técnicos necesarios para garantizar la continuidad de la estrategia durante la vigencia 2026.</t>
  </si>
  <si>
    <t>Observatorio de Investigaciones de culturas, artes y saberes</t>
  </si>
  <si>
    <t>Investigaciones de carácter territorial y/o sectorial relacionadas con las culturas, los artes y los saberes realizadas y socializadas</t>
  </si>
  <si>
    <t>Durante la vigencia 2023 se realizaron y socializaron cuatro (4) investigaciones de carácter territorial y sectorial relacionadas con las culturas, las artes y los saberes, orientadas al fortalecimiento de las economías populares, la cultura de paz, el turismo cultural y las expresiones artísticas comunitarias. Entre las investigaciones desarrolladas se destaca “Relación entre Economía Popular y Hip Hop”, centrada en el impacto de la economía popular en la vida de artistas de este género musical, mediante entrevistas, transcripciones y producción de contenidos divulgativos; “Formación en Interpretación Temática para el Turismo Cultural”, que permitió la construcción y socialización de un currículo de diplomado dirigido al fortalecimiento de actores del sector cultural y turístico; y “Apuestas para el reconocimiento y fortalecimiento de las economías populares en las culturas festivas”, investigación que profundizó en las dinámicas culturales y económicas presentes en festivales y prácticas festivas del país, cuyos resultados fueron socializados en el Congreso de Economía Creativa de la Universidad EAN. Asimismo, se desarrolló y socializó la investigación “Mujeres que tejen cultura de paz”, enfocada en el análisis del programa Mujeres Tejedoras de Vida y en las prácticas de economía popular impulsadas por mujeres campesinas y víctimas del conflicto armado. De manera complementaria, durante la vigencia se adelantaron procesos de diseño metodológico, levantamiento de información, sistematización, producción de infografías, cartillas y contenidos audiovisuales, así como espacios de socialización de convocatorias e investigaciones con observatorios territoriales, organizaciones, artistas y actores culturales, fortaleciendo la producción y apropiación social del conocimiento en torno a las artes, las culturas y los saberes.</t>
  </si>
  <si>
    <t>Durante la vigencia 2024 se identificaron y elaboraron cuatro (4) investigaciones estratégicas orientadas al fortalecimiento de la conceptualización y gestión de las economías populares en las artes, las culturas y los saberes, abordando temáticas relacionadas con el cuidado comunitario, los sistemas de conocimiento tradicional, las culturas anfibias y el análisis regional de las economías populares. Entre las investigaciones desarrolladas se encuentra “Entramados de las artes, las culturas y los saberes para el cuidado comunitario de las fuentes colectivas de vida y la defensa de los territorios”, construida a partir de procesos de trabajo territorial con asociaciones de mujeres piangueras de Tumaco y organizaciones del Corredor Afroalimentario del norte del Cauca, mediante talleres, entrevistas, recorridos comunitarios y sistematización de experiencias orientadas a la defensa territorial y el cuidado de ecosistemas en riesgo. Asimismo, se adelantó la investigación “Conversaciones en lo profundo de la vida. Las plantas maestras (Cocamama, yagé o ayawaska, yopo) memoria silenciosa del aliento de la vida y de la comunidad”, enfocada en los sistemas de conocimiento ancestral asociados a plantas maestras y su relación con las economías del conocimiento, los usos lícitos, la salud, el territorio y el cuidado comunitario. De igual manera, se desarrolló la investigación “Economías populares en las culturas, las artes y los saberes en entornos y culturas anfibias”, que incluyó trabajo de campo y procesos de sistematización con comunidades campesinas, afrocolombianas e indígenas de regiones como La Mojana y Buenaventura, permitiendo analizar prácticas productivas, saberes tradicionales y dinámicas territoriales asociadas a los mundos anfibios. Finalmente, se elaboró la investigación “Aproximación regional de las economías populares en las artes, las culturas y los saberes”, construida a partir del análisis cuantitativo y cualitativo de resultados sobre economías populares, consolidando bases conceptuales, metodológicas y regionales para el fortalecimiento de políticas públicas y estrategias institucionales en el sector cultural. Durante la vigencia también se desarrollaron actividades de territorialización, construcción metodológica, revisión documental, elaboración de artículos, producción de contenidos y socialización de hallazgos con actores comunitarios e institucionales, fortaleciendo la generación de conocimiento estratégico sobre las economías populares en las artes, las culturas y los saberes.</t>
  </si>
  <si>
    <t>Durante la vigencia 2025 se generaron y publicaron cuatro (4) documentos investigativos orientados al fortalecimiento de la gestión del conocimiento en torno a las economías populares, el turismo cultural, las culturas festivas y los saberes ancestrales asociados a las artes, las culturas y los territorios. Las investigaciones abordaron temáticas relacionadas con el turismo cultural amazónico, el legado de Orlando Fals Borda, las plantas maestras y las economías populares en culturas festivas, consolidando procesos de territorialización, construcción metodológica y producción editorial. Durante la vigencia se desarrollaron planes de trabajo, estados del arte, diseños metodológicos y estrategias de articulación con aliados comunitarios e institucionales, permitiendo avanzar en entrevistas, grupos focales, recorridos territoriales, encuentros comunitarios y ejercicios colaborativos en territorios como La Mojana y regiones vinculadas al turismo amazónico y las culturas festivas. Asimismo, se realizaron procesos de revisión documental, transcripción de trabajo de campo, categorización de información y consolidación de bases de datos para fortalecer el análisis cualitativo y la sistematización de hallazgos. Entre los principales avances se destacan la incorporación de enfoques interseccionales en las investigaciones, el acompañamiento a procesos de economía popular y turismo comunitario, el diseño de instrumentos de caracterización territorial y la construcción colaborativa de contenidos investigativos y editoriales. Finalmente, durante los meses de octubre y noviembre se completaron los procesos de transcripción, categorización y escritura de los documentos finales, consolidando los productos editoriales y los textos definitivos de las cuatro líneas de investigación, fortaleciendo la producción y circulación de conocimiento estratégico sobre las artes, las culturas y los saberes en los territorios.</t>
  </si>
  <si>
    <t>Durante el primer semestre de 2026 se fortalecieron los procesos de investigación, gestión del conocimiento y producción editorial de la Dirección mediante el desarrollo de estudios, publicaciones e insumos técnicos orientados a respaldar la formulación de políticas públicas y la toma de decisiones del sector cultural. En este periodo se consolidó la investigación sobre los efectos de las Escuelas Taller a través en formación, integración al ecosistema, economías culturales e incidencia local, la caracterización de participantes, el procesamiento de información de la Gran Encuesta Integrada de Hogares (GEIH), el diseño metodológico, la elaboración de instrumentos de recolección de información y el desarrollo de trabajo de campo en las Escuelas Taller de Cali, Boyacá y Tumaco, incluyendo entrevistas con aprendices, egresados, formadores y equipos directivos, así como ejercicios de mapeo de actores territoriales. De igual manera, la investigación sobre Cultura Festiva avanzó mediante la revisión bibliográfica, la definición de su marco conceptual y metodológico, la validación territorial y el desarrollo de trabajo de campo en Putumayo, Chocó, Antioquia y Atlántico, fortaleciendo las matrices de análisis y preparando los productos para la socialización de resultados. Paralelamente, se consolidó la producción editorial de la Revista FARO No. 15 y de la publicación ABORDA, mediante la revisión y corrección de contenidos, entrevistas, validación editorial, diseño gráfico, diagramación y preparación para su publicación. Asimismo, se estructuró y consolidó la Cartilla sobre Fuentes de Financiación para agentes de la economía cultural, se avanzó en la formulación de los Lineamientos de Política Pública para la Sostenibilidad Económica, se aportaron insumos técnicos para la construcción del CONPES de economía popular y el proyecto de decreto de Territorios Culturales, Creativos y de los Saberes, y se fortaleció la consolidación editorial del Brochure DEDE 2022–2026, dejando estos productos preparados para las siguientes fases de edición, diseño, publicación y divulgación.</t>
  </si>
  <si>
    <t>Circulación, trabajo en Red y apropiación de expresiones artísticas y culturales</t>
  </si>
  <si>
    <t>Espacios de circulación nacional e internacional identificados y fortalecidos</t>
  </si>
  <si>
    <t>Durante la vigencia 2023 se identificaron y fortalecieron doce (12) procesos de circulación nacional e internacional orientados a promover la visibilización, comercialización, apropiación y circulación de las artes, las culturas y los saberes en distintos escenarios territoriales y globales. En el ámbito nacional, se apoyaron iniciativas asociadas a los sectores audiovisual, editorial, artesanal, musical y de economías populares, mediante la participación en ferias, mercados, encuentros y festivales culturales. Entre estas acciones se destacan el fortalecimiento de proyectos audiovisuales en el Mercado Audiovisual Regional realizado en el marco del Festival Internacional de Cine de Cartagena de Indias; el apoyo a editoriales independientes y procesos de circulación del libro en eventos como la Fiesta de la Lectura y la Escritura del Chocó – FLECHO, la Fiesta Nacional del Libro de Arauca, FILBO Emprende y el Encuentro Internacional de Libreros; así como la participación institucional en Expoartesanías 2023 mediante espacios de comercialización, programación académica y muestras artísticas orientadas a la promoción de expresiones culturales del territorio nacional.
De igual manera, durante la vigencia se fortalecieron procesos de circulación asociados a las economías populares en las artes, las culturas y los saberes, mediante la realización de encuentros, ferias y espacios de diálogo territorial. Entre ellos se encuentra el Encuentro sobre economías populares del sector Hip Hop en la región Caribe, desarrollado en articulación con la Dirección de Artes, así como la Feria Cultural de Economías Populares – Pactos Culturales por la Vida y por la Paz realizada en Tumaco, orientada al fortalecimiento de capacidades en mercadeo cultural, comercialización y promoción de productos artesanales y tradicionales. Asimismo, se avanzó en el diseño metodológico y conceptual para la formulación del Sistema Nacional de Circulación de las Artes, las Culturas y los Saberes, mediante la estructuración de documentos técnicos, revisión normativa, caracterización de actores y análisis de circuitos de circulación cultural a nivel local, regional, nacional e internacional.
En relación con la circulación internacional, se adelantaron acciones para fortalecer la presencia de las artes y la literatura colombiana en escenarios globales a través de la estrategia Reading Colombia 2023 y la participación institucional en la Feria Internacional del Libro de Guadalajara – México. En el marco de Reading Colombia se realizaron procesos de selección y estímulo para editoriales internacionales interesadas en traducir y circular obras de autores colombianos en idiomas como árabe, portugués, urdu, griego, italiano y hebreo, beneficiando editoriales de países como Brasil, Italia, Grecia, Pakistán, Israel, Escocia y Estados Unidos. Asimismo, se apoyó la presencia del Ministerio de las Culturas, las Artes y los Saberes en la FIL Guadalajara mediante el envío de libros, el apoyo logístico y la participación en un stand orientado a la promoción de iniciativas editoriales y escritores colombianos. Estas acciones permitieron consolidar redes de circulación cultural, fortalecer procesos de internacionalización y ampliar las oportunidades de intercambio y difusión de las expresiones artísticas y culturales colombianas.</t>
  </si>
  <si>
    <t>Durante la vigencia 2025 se apoyaron quince (15) ferias, redes, mercados y espacios de circulación regionales, nacionales e internacionales orientados al fortalecimiento de las economías populares, la circulación cultural, el intercambio de saberes y la visibilización de iniciativas artísticas, editoriales, artesanales y comunitarias. Las acciones iniciaron con la planeación estratégica de la línea de circulación, la definición de criterios de selección y la estructuración de procesos técnicos y presupuestales para el desarrollo de las actividades de la vigencia. En este marco, se avanzó en la consolidación del programa Reading Colombia y en la identificación de organizaciones, colectivos y procesos territoriales vinculados a espacios de circulación cultural y economías populares.
Entre los espacios apoyados se destaca la participación en la FILBo 2025 mediante el acompañamiento al stand País de Libros, promoviendo editoriales independientes y fortaleciendo la visibilización del sector editorial. Asimismo, en el marco de FILBo Ciudad, se apoyaron actividades desarrolladas en plazas de mercado de Bogotá como Samper Mendoza, Fontibón, 20 de Julio y Restrepo, orientadas al reconocimiento de los usos culturales, comunitarios y de cuidado asociados a las plantas tradicionales y a las dinámicas populares de comercialización. De igual manera, se promovieron espacios académicos y de diálogo alrededor de la planta de coca y los conocimientos territoriales mediante encuentros virtuales y presenciales del proceso Futuro Coca: Planta Tejedora de Mundos, articulando procesos campesinos, pueblos indígenas, academia, artistas, artesanos, sabedores tradicionales y entidades gubernamentales.
Durante la vigencia también se apoyaron espacios de circulación e intercambio cultural en distintos territorios del país, entre ellos el Cuarto Encuentro de Bailes Cantaos y Son de Pajarito en Suan, el Encuentro Intercultural de los pueblos Quillasinga, Cofán y Siona, y la Cuarta Feria de Economía Popular, Solidaria y Creativa realizada en Tunja, Boyacá. Asimismo, se desarrollaron acciones asociadas al programa Reading Colombia mediante comités de selección para la entrega de incentivos a proyectos editoriales y de circulación internacional. Finalmente, en diciembre se coordinó la participación institucional en Expoartesanías 2025, espacio en el que se apoyó la exhibición y comercialización de treinta y seis (36) iniciativas provenientes de trece (13) departamentos y Bogotá D.C., seleccionadas a partir de bases de beneficiarios de programas institucionales, Escuelas Taller y el Programa Nacional de Estímulos.
En el marco de Expoartesanías 2025 también se realizaron seis (6) Ruedas de Saberes orientadas al intercambio de experiencias territoriales relacionadas con turismo comunitario, culturas festivas, economías populares, culturas anfibias y plantas tradicionales, promoviendo reflexiones sobre el trabajo colectivo, el cuidado territorial y la sostenibilidad cultural. Adicionalmente, se desarrollaron muestras de oficios artesanales con la participación de trece (13) maestras y maestros artesanos provenientes de distintas regiones del país, fortaleciendo la transmisión de conocimientos tradicionales y la circulación de los saberes asociados a las artes y las culturas populares. Estas acciones contribuyeron al fortalecimiento de redes de circulación cultural, al reconocimiento de procesos comunitarios y al posicionamiento de las economías populares en escenarios nacionales e internacionales.</t>
  </si>
  <si>
    <t>Durante el primer semestre de 2026 se avanzó en la implementación de la estrategia de fortalecimiento de los espacios de circulación cultural nacional mediante la estructuración técnica, administrativa y operativa de la línea de circulación y el desarrollo de acciones de promoción y visibilización de las economías culturales. En este periodo se elaboraron las cotizaciones, los estudios del sector, los estudios previos y la formulación presupuestal del proceso competitivo para la selección del operador encargado de ejecutar los recursos de esta línea, garantizando las condiciones para su implementación. Paralelamente, en el marco de la Feria Internacional del Libro de Bogotá (FILBo 2026), se apoyó el montaje del stand La Re Cámara Independiente, en articulación con la Cámara Colombiana de la Edición Independiente, promoviendo la circulación y visibilización de editoriales independientes de diferentes regiones del país, y se acompañó la programación de FILBo Emprende 2026, fortaleciendo las capacidades de comercialización, relacionamiento y posicionamiento de los agentes del sector editorial. Asimismo, durante junio se impulsaron estrategias de circulación cultural a través de las Escuelas Taller de Colombia, mediante exposiciones, mercados culturales, encuentros de saberes, festivales comunitarios, espacios de intercambio de conocimientos sobre oficios tradicionales y patrimonio cultural, así como la participación en eventos nacionales e internacionales. De igual manera, se realizaron las Ferias de Economías de San Agustín, Armero y Cúcuta en el marco de la estrategia Circuitos Vivos. Como resultado, la Dirección fortaleció diecisiete espacios de circulación cultural nacional, contribuyendo a ampliar las oportunidades de comercialización, el intercambio de saberes y la sostenibilidad de las economías culturales en los territorios.</t>
  </si>
  <si>
    <t>Agentes, iniciativas y artistas del ecosistema de valor cultural participantes en espacios de circulación nacional e internacional</t>
  </si>
  <si>
    <t>Durante el primer semestre de 2026 se avanzó en la implementación de la línea de fortalecimiento para agentes de las economías culturales orientada a promover su participación en espacios de circulación y comercialización. En este periodo se estructuró el proceso competitivo para la selección del operador encargado de ejecutar la línea de circulación, mediante la elaboración de cotizaciones, estudios del sector, estudios previos, la formulación presupuestal y la asignación de recursos conforme al plan de acción. Paralelamente, se lanzó la convocatoria para la participación de agentes del sector del libro en FILBo Emprende 2026 y, en el marco de la Feria Internacional del Libro de Bogotá (FILBo 2026), se acompañó el desarrollo de esta estrategia, fortaleciendo las capacidades de seis agentes del sector editorial en aspectos relacionados con comercialización, visibilización y relacionamiento dentro del ecosistema editorial. Asimismo, en el marco de la estrategia Circuitos Vivos se desarrollaron procesos de mentoría y acompañamiento técnico dirigidos a agentes de las economías culturales para fortalecer sus capacidades comerciales, organizativas y de presentación de oferta como preparación para su participación en ferias culturales. Estas acciones permitieron fortalecer a 53 agentes culturales en Armero (Tolima) y San Agustín (Huila), quienes participaron en procesos de formación y en espacios de circulación y comercialización de bienes y servicios culturales. Finalmente, durante junio se realizó la Feria de Economías Culturales en la ciudad de Cúcuta, donde se fortalecieron 21 agentes culturales mediante escenarios de exhibición, promoción, comercialización y generación de contactos comerciales, contribuyendo al fortalecimiento de los mercados culturales y al posicionamiento de su oferta en espacios de circulación de alcance nacional.</t>
  </si>
  <si>
    <t>De la Economía Naranja a las Economías Populares, Propias, Culturales y Creativas</t>
  </si>
  <si>
    <t>Documento de lineamientos, brechas y buenas prácticas de las economías populares, propias, culturales y creativas formulado</t>
  </si>
  <si>
    <t>Durante la vigencia 2023 se formuló un (1) documento de lineamientos, brechas y buenas prácticas de las economías populares, propias, culturales y creativas, orientado a consolidar insumos técnicos y metodológicos para el fortalecimiento de la política pública de las economías populares en las culturas, las artes y los saberes. Para el desarrollo de este proceso se adelantaron actividades de estructuración técnica, elaboración de estudios previos, análisis del sector y ajustes documentales requeridos para la contratación del operador encargado de realizar la caracterización y el diagnóstico participativo a nivel nacional. En este marco, se efectuaron revisiones y ajustes jurídicos y técnicos solicitados por el Grupo de Contratación y el Comité de Contratación, permitiendo avanzar en la definición metodológica y operativa del proceso.
Como resultado del concurso de méritos adelantado por el Ministerio de las Culturas, las Artes y los Saberes, fue seleccionada la firma IPSOS Napoleón Franco para desarrollar el diagnóstico participativo de las economías populares en las culturas, las artes y los saberes. A partir de ello, se llevaron a cabo reuniones técnicas entre el operador y el equipo del Ministerio para definir los productos entregables, la estructura metodológica y la logística de recolección de información en treinta y siete (37) municipios del país, incluyendo municipios ZOMAC y PDET. Asimismo, se adelantó un proceso de recopilación de información proveniente de diferentes áreas misionales del Ministerio y se desarrollaron ejercicios complementarios de diagnóstico participativo junto con la Dirección de Artes, enfocados en áreas como circo, danza y artes visuales, con el propósito de identificar formas organizativas, herramientas de sostenibilidad y dinámicas sectoriales de las economías populares culturales.
Durante la vigencia se realizó la preparación y ejecución de operativos de campo en los territorios priorizados, permitiendo la recolección de insumos sobre brechas, retos, prácticas organizativas y experiencias significativas asociadas a las economías populares en las artes, las culturas y los saberes. Estos ejercicios incluyeron procesos de caracterización territorial, levantamiento de información primaria y aproximaciones participativas con actores culturales y comunitarios. Finalmente, en diciembre se efectuó la sistematización de los treinta y siete (37) procesos de trabajo de campo desarrollados en todo el país y se consolidó el primer entregable del documento de lineamientos, brechas y buenas prácticas, incorporando observaciones y ajustes realizados por el equipo técnico del Ministerio. El proceso permitió consolidar bases conceptuales, metodológicas y territoriales orientadas al fortalecimiento de las economías populares, propias, culturales y creativas en Colombia.</t>
  </si>
  <si>
    <t>Documento de lineamientos de política pública para la economía popular de la cultura elaborado</t>
  </si>
  <si>
    <t>Durante la vigencia 2024 se elaboró un (1) documento de lineamientos de política pública para la economía popular de la cultura, orientado a consolidar bases conceptuales, metodológicas y participativas para el fortalecimiento de las economías populares en las culturas, las artes y los saberes. Este proceso se desarrolló a partir de los resultados obtenidos en la consultoría adelantada durante la vigencia 2023 por IPSOS Napoleón Franco, cuyos hallazgos sirvieron como insumo para la construcción de rutas, enfoques y estrategias asociadas a la formulación de política pública en el sector cultural.
En el marco de este proceso se adelantó una reestructuración conceptual y metodológica del documento, integrando los resultados cualitativos y cuantitativos derivados de la caracterización nacional de las economías populares, así como los aportes construidos desde el equipo de Gestión del Conocimiento de la Dirección de Estrategia, Desarrollo y Emprendimiento. De igual manera, se identificaron los principios, enfoques, objetivos y actores relevantes para la política pública, junto con propuestas de comunicación y apropiación institucional orientadas a fortalecer la comprensión y difusión del concepto de economías populares en las culturas, las artes y los saberes.
Durante la vigencia también se realizaron espacios de socialización y diálogo con líderes territoriales e instituciones como el DANE, el Ministerio de Comercio, Industria y Turismo y el Ministerio del Trabajo, entre otras entidades, con el fin de analizar los retos asociados a la consolidación de políticas públicas sobre economías populares. Estos espacios permitieron sistematizar conclusiones, recomendaciones y aprendizajes territoriales que fueron incorporados al documento de lineamientos. Asimismo, se avanzó en la consolidación normativa relacionada con la reglamentación de los artículos 186 y 187 del Plan Nacional de Desarrollo 2022–2026, asociados a los territorios culturales, creativos y de los saberes, y al Consejo Nacional de Economía Cultural y Creativa, instrumentos que aportan elementos estratégicos para la articulación con el Consejo Nacional de Economía Popular y el fortalecimiento de la política pública sectorial.
En el segundo semestre de la vigencia se continuó con la construcción y ajuste del documento, definiendo su estructura general y orientándolo hacia una guía metodológica para la formulación participativa de política pública. El documento incorporó una aproximación conceptual nacional e internacional sobre las economías populares, una caracterización de la economía popular en el sector de las culturas, las artes y los saberes tradicionales, líneas de análisis, metodologías y una caja de herramientas para procesos participativos de formulación de política pública. Finalmente, en diciembre de 2024 se concluyó el documento de lineamientos de política pública para la economía popular de la cultura, consolidando un instrumento técnico y metodológico para orientar futuras acciones institucionales y territoriales en materia de economías populares culturales.</t>
  </si>
  <si>
    <t>Directorio de unidades organizadas identificadas en el marco de las economías populares, propias, culturales y creativas elaborado</t>
  </si>
  <si>
    <t>Durante la vigencia 2023 se avanzó en la consolidación de un (1) directorio de unidades organizadas identificadas en el marco de las economías populares, propias, culturales y creativas, orientado a fortalecer los procesos de caracterización, identificación y reconocimiento de actores, gestores, colectivos y organizaciones vinculadas a las artes, las culturas y los saberes en los territorios. Para ello, se adelantaron acciones de articulación institucional con la Dirección de Artes y la Oficina Asesora de Planeación, con el propósito de acceder a fuentes de información existentes y definir variables de caracterización de la población objetivo, integrando bases de datos y registros provenientes de distintas áreas misionales del Ministerio, entre ellas la plataforma Soy Cultura.
Durante la vigencia se desarrolló la etapa contractual para la contratación de una consultoría encargada de adelantar el diagnóstico participativo de las economías populares en las culturas, las artes y los saberes, proceso que serviría como base para la construcción del directorio. En este marco, se seleccionó como operador a la firma IPSOS Napoleón Franco, con quien se realizaron reuniones técnicas para definir los lineamientos metodológicos, productos entregables y estrategias logísticas para la recolección de información en treinta y siete (37) municipios del país, incluyendo municipios ZOMAC y PDET. Asimismo, se desarrollaron procesos complementarios de aproximación y caracterización sectorial junto con la Dirección de Artes, particularmente en áreas como circo, danza y artes visuales, con el fin de identificar formas organizativas, dinámicas asociativas y herramientas de sostenibilidad de los procesos culturales.
De manera paralela, se adelantó la recolección de información primaria y secundaria en diferentes espacios, encuentros y eventos liderados o acompañados por la Dirección de Estrategia, Desarrollo y Emprendimiento, entre ellos el Bogotá Audiovisual Market – BAM, el Congreso Nacional de la Música, la Asamblea Nacional de Economía Popular, encuentros regionales de culturas festivas, conversatorios sobre economías populares y actividades desarrolladas en ciudades como Tuluá y Cartagena. Igualmente, se consolidó información derivada de programas y procesos institucionales como Mujeres Tejedoras de Vida, convenios de la Dirección de Artes y ejercicios participativos territoriales, permitiendo fortalecer las bases de datos necesarias para la construcción del directorio.
Finalmente, durante el último trimestre de la vigencia, IPSOS Napoleón Franco adelantó el acopio y sistematización de información recolectada en campo a partir del diagnóstico participativo nacional, consolidando insumos fundamentales para la identificación y caracterización de unidades organizadas vinculadas a las economías populares, propias, culturales y creativas. La información unificada derivada de estos procesos constituyó el principal insumo para la construcción del directorio, permitiendo avanzar en la consolidación de un instrumento estratégico para el reconocimiento y fortalecimiento de actores culturales y comunitarios en Colombia.</t>
  </si>
  <si>
    <t>Asociatividad y cultura: fortalecimiento de los ecosistemas territoriales y economías populares, propias, culturales y creativas</t>
  </si>
  <si>
    <t>Unidades de trabajo artístico y cultural y unidades productivas de economía cultural acompañadas, reconocidas y/o fortalecidas</t>
  </si>
  <si>
    <t>Durante la vigencia 2023 se acompañaron y reconocieron dos mil trescientas setenta y cuatro (2.374) unidades de trabajo artístico y cultural mediante estrategias orientadas al fortalecimiento de las economías populares, el emprendimiento cultural, el turismo cultural, la circulación y los territorios culturales, creativos y de los saberes. En este marco se desarrollaron diálogos, encuentros y talleres territoriales sobre economías populares, gobernanza cultural, circulación y sostenibilidad de procesos culturales en diferentes regiones del país, así como procesos de formulación de proyectos, fortalecimiento organizativo y articulación comunitaria.
Asimismo, se implementaron programas de fortalecimiento de emprendimientos culturales y circulación cruzada en territorios como Popayán, Quibdó, Tumaco, Cartagena, Mitú, Marinilla y Alta Andágueda, incluyendo procesos de formación, asistencia técnica, entrega de incentivos y acompañamiento a iniciativas culturales y comunitarias. De igual manera, se avanzó en estrategias de turismo cultural, cocinas tradicionales, becas y proyectos culturales en subregiones PDET y otros territorios priorizados, fortaleciendo capacidades locales y procesos culturales asociados al patrimonio, la memoria y los saberes tradicionales.
Adicionalmente, se apoyaron espacios de circulación cultural como mercados audiovisuales, encuentros de libreros y distribución de publicaciones independientes, así como acciones de formación y diálogo sobre propiedad intelectual y derechos culturales con artistas, artesanos y agentes culturales. En conjunto, estas acciones contribuyeron al fortalecimiento de capacidades, la sostenibilidad de iniciativas culturales y el reconocimiento de procesos artísticos y comunitarios en distintos territorios del país.</t>
  </si>
  <si>
    <t>Durante la vigencia 2024 se reconocieron y fortalecieron dos mil setecientas noventa y seis (2.796) unidades productivas de la economía popular en las culturas, las artes y los saberes mediante estrategias territoriales orientadas al turismo cultural comunitario, las economías anfibias, la formación, la asociatividad y el fortalecimiento de capacidades organizativas y productivas. Las acciones se desarrollaron en territorios como el Río Magdalena, el Pacífico nariñense, Tumaco, Guainía, Guaviare, Norte del Tolima, La Guajira, Boyacá y distintos municipios priorizados del país.
En este marco, se implementó el proyecto “Río Magdalena: una red de economías anfibias”, a través de procesos de formación y fortalecimiento en turismo cultural comunitario y economías populares con comunidades ribereñas de municipios como Barrancabermeja, Honda, Magangué, Simití, Suan y Tenerife. Asimismo, se avanzó en iniciativas de patrimonios integrados y turismo cultural comunitario mediante talleres, construcción de rutas turísticas, encuentros internacionales, desarrollo de materiales pedagógicos y espacios de articulación entre actores culturales y turísticos.
De igual manera, se desarrollaron acciones de fortalecimiento en el Pacífico nariñense y el ecosistema de la moda, incluyendo procesos de caracterización, formación, sensibilización en propiedad intelectual y diseño de rutas de turismo cultural. A su vez, mediante la estrategia “Somos economías para la vida” se implementaron procesos de formación y acompañamiento en múltiples departamentos y municipios del país, abordando temas relacionados con gestión cultural, sostenibilidad, asociatividad, formulación de proyectos, comercialización y fortalecimiento de unidades creativas y productivas, incluyendo la entrega de incentivos y capital de dotación. Estas acciones contribuyeron al reconocimiento, consolidación y fortalecimiento de procesos culturales y económicos comunitarios en distintos territorios del país.</t>
  </si>
  <si>
    <t>Durante la vigencia 2025 se fortalecieron mil quinientas noventa y ocho (1.598) unidades productivas de la economía popular en las culturas, las artes y los saberes, mediante procesos de formación intercultural y biocultural, estrategias de turismo cultural comunitario sostenible y la implementación de la estrategia SOMOS economías para la Vida.
Las acciones fueron desarrolladas en articulación con entidades como UNIMINUTO, Fundación Mundo Espiral, CRIHU y las Escuelas Taller de Cali, Bogotá, Buenaventura, Norte del Cauca y Norte de Santander. Los procesos incluyeron módulos de formación en economías populares y turismo cultural comunitario, coconstrucción de rutas turísticas, talleres de relatos territoriales, encuentros comunitarios, fortalecimiento de redes territoriales y estrategias de encadenamiento comercial.
Asimismo, se realizaron espacios de circulación y articulación comunitaria como la Juntanza de Turismo Cultural Comunitario en Villa Rica, el Encuentro Campesino Mojanero en Sucre, el Festival Folclórico del Pacífico, el Festival de la Vida Sabanera, el Festival Convite Hierbatero y encuentros regionales de economías populares en territorios como Buenaventura, Guapi, Arauca, Boyacá, Cundinamarca, Guainía, Nariño y Vichada. Estas acciones permitieron fortalecer capacidades organizativas, productivas y de comercialización comunitaria con enfoque territorial, intercultural y comunitario.</t>
  </si>
  <si>
    <t>Durante el primer semestre de 2026 se avanzó en la estructuración e implementación de instrumentos técnicos, administrativos y financieros orientados al fortalecimiento de iniciativas y emprendimientos culturales, mediante el desarrollo de convenios, resoluciones y mecanismos de financiación que respaldan las diferentes líneas de trabajo de la Dirección. En este periodo se formularon y gestionaron convenios para las líneas de circulación, formación continua, turismo cultural y diversificación de fuentes de financiación en articulación con Bancóldex, así como resoluciones de aportes dirigidas al fortalecimiento de iniciativas para población víctima del conflicto armado y proyectos de turismo cultural. Paralelamente, se adelantaron los procesos precontractuales, estudios del sector, estudios previos, análisis de riesgos y demás instrumentos requeridos para la ejecución de estas estrategias, logrando la adjudicación del convenio de circulación con Teatro R101, el inicio de la implementación de la Resolución 0401 de 2026 para el fortalecimiento de rutas de turismo biocultural y la puesta en marcha de convenios con organizaciones indígenas y territoriales como el CRIHU, el CRIC y la Mesa Regional Amazónica. Asimismo, se dio inicio al proyecto Camino de Saberes en el marco de la cooperación APC Colombia–Alianza del Pacífico, se avanzó en la estructuración de una línea de crédito con Bancóldex para el sector cultural y se expidió la Resolución 0953 de 2026 para población focalizada. Como parte de la implementación de estas acciones, se fortalecieron 53 unidades productivas del sector editorial a través de FILBo Emprende, se realizaron procesos de caracterización para el fortalecimiento de 105 unidades productivas vinculadas a turismo cultural, se promovió la participación de 130 comuneras en una feria artesanal en Neiva y se adelantó la caracterización y preparación metodológica de iniciativas indígenas y de economías de paz, estableciendo las bases técnicas para las acciones de asistencia, acompañamiento y fortalecimiento que continuarán durante la vigencia 2026.</t>
  </si>
  <si>
    <t>Proyectos culturales avalados que obtienen el beneficio tributario de deducción del 165% de renta</t>
  </si>
  <si>
    <t>ESCUELAS TALLER "Herramientas para la paz" Formación en artes, saberes y oficios tradicionales para el fortalecimiento de la paz y las economías populares.</t>
  </si>
  <si>
    <t>Programa de Escuelas Taller fortalecidos y funcionando según nuevos lineamientos técnicos y modelos de gobernanza.</t>
  </si>
  <si>
    <t>Durante la vigencia 2023, se implementó el procedimiento de Gestión de Financiación y Ejecución de Propuestas de las Escuelas Taller, orientado a fortalecer los mecanismos de gobernanza, transparencia y seguimiento en la administración de recursos públicos del Programa Nacional de Escuelas Taller. Con corte a junio, se realizó la notificación de la resolución correspondiente a las Escuelas Taller y la solicitud de la documentación requerida para el trámite de desembolsos, dando inicio a la fase operativa de implementación del procedimiento.</t>
  </si>
  <si>
    <t>Nuevas Escuelas Taller en funcionamiento bajo los lineamientos del nuevo programa</t>
  </si>
  <si>
    <t>Durante la vigencia 2023 se logró la implementación de nuevos lineamientos técnicos y operativos en cuatro (4) Escuelas Taller: Cali, Quibdó, Barichara y Buenaventura. Para ello, se desarrollaron procesos de revisión de avances, ajuste de resoluciones, acompañamiento técnico, formulación de propuestas y socialización de los nuevos procedimientos e instrumentos de seguimiento.
Asimismo, se elaboraron formatos e instructivos de ejecución técnica y financiera, cronogramas de reporte y espacios de capacitación y aclaración de inquietudes con cada una de las Escuelas Taller priorizadas. Como resultado, las Escuelas Taller incorporaron los lineamientos del nuevo programa mediante la presentación de informes de ejecución, el cargue de evidencias técnicas y financieras y la implementación de los nuevos mecanismos de seguimiento establecidos por el Ministerio de las Culturas, las Artes y los Saberes.</t>
  </si>
  <si>
    <t>Durante la vigencia 2024 se logró que ocho (8) Escuelas Taller funcionaran bajo los lineamientos del nuevo Programa Nacional de Escuelas Taller: Boyacá–Tunja, Bogotá, Norte de Santander–Villa del Rosario, Popayán, Mompox, Tumaco, Cartagena y La Guajira–Riohacha.
Para la implementación de estos lineamientos se desarrollaron procesos de formulación, revisión y aprobación de planes de acción, expedición de resoluciones, trámites administrativos para el desembolso de recursos, convocatorias e inicio de procesos de formación. Asimismo, se realizaron acompañamientos técnicos, financieros y administrativos orientados al fortalecimiento institucional, la gestión de proyectos y recursos, la apuesta pedagógica y la incorporación de los lineamientos del nuevo programa de acuerdo con las condiciones y autonomía de cada Escuela Taller.
De igual manera, durante la vigencia se adelantaron procesos de socialización y asistencia técnica para la incorporación de nuevas Escuelas Taller al programa, entre ellas Cartagena, La Guajira y Salamina (Caldas), fortaleciendo la consolidación territorial del Programa Nacional de Escuelas Taller.</t>
  </si>
  <si>
    <t>Durante la vigencia 2025 se avanzó en la constitución de nuevas Escuelas Taller, logrando la creación de tres de las cuatro previstas para la meta anual. Durante el primer semestre se adelantaron acercamientos y procesos de articulación con aliados estratégicos para las Escuelas Taller de Amazonas, Santa Marta, Ciénaga de Oro, Tolima y Pasto, y se realizó la apertura de la Escuela Taller del Norte del Cauca en el municipio de Puerto Tejada, iniciando su oferta formativa con el curso de cocina ancestral.
En el segundo semestre continuaron las gestiones técnicas, jurídicas y administrativas para la consolidación de las nuevas escuelas. Amazonas y Pasto avanzaron en la concertación de proyectos, elaboración de estatutos, realización de asambleas de constitución y trámites de registro ante Cámara de Comercio y DIAN. Por su parte, Tolima continuó el trámite ante la Gobernación y el diseño de un Taller Escuela, mientras que Santa Marta desarrolló mesas de trabajo y procesos de articulación institucional.
Al cierre de la vigencia, Amazonas culminó sus registros y obtuvo la resolución de aportes para su constitución, mientras que Pasto completó el registro ante Cámara de Comercio y DIAN, avanzó en la consolidación del comodato y obtuvo la Resolución de Aportes No. 2007 del 10 de diciembre de 2025 para la creación de la nueva Escuela Taller. Estos avances permitieron la constitución de tres nuevas Escuelas Taller durante la vigencia, alcanzando un cumplimiento parcial de la meta programada.</t>
  </si>
  <si>
    <t>Durante el primer semestre de 2026 se avanzó en la consolidación de la estrategia de ampliación de la Red Nacional de Escuelas Taller mediante la creación de nuevas instituciones orientadas a la formación en oficios tradicionales, la salvaguardia del patrimonio cultural y el fortalecimiento de las economías culturales. En este periodo se desarrolló el proceso de constitución de la Fundación Escuela Taller del Tolima, que incluyó la elaboración y ajuste de estatutos y del acta de constitución, la concertación con los socios fundadores, la atención de observaciones jurídicas e institucionales y, como principal resultado, su registro oficial ante la Cámara de Comercio el 20 de mayo de 2026, con la participación de la Gobernación del Tolima, la Alcaldía de Honda y el Museo de Arte del Tolima. Paralelamente, se avanzó en la creación de la Escuela Taller de Santa Marta mediante la articulación con el Ministerio de las Culturas, las Artes y los Saberes, el Instituto Colombiano de Antropología e Historia (ICANH), la Alcaldía Distrital de Santa Marta, la Universidad del Magdalena y otros actores estratégicos, logrando la estructuración de los estatutos, el anteproyecto institucional, el modelo de sostenibilidad, la definición de una sede y la consolidación de los asociados fundadores. Al cierre del semestre, la meta anual de constitución de nuevas Escuelas Taller se cumplió con la creación de la Fundación Escuela Taller del Tolima, mientras que la Escuela Taller de Santa Marta registró avances sustanciales que dejaron el proceso preparado para la vinculación de un actor del sector privado y la realización de la asamblea de constitución durante la vigencia 2026.</t>
  </si>
  <si>
    <t>Personas formadas en el programa Escuelas Taller</t>
  </si>
  <si>
    <t>Durante la vigencia 2023, el Programa Escuelas Taller benefició a 494 personas mediante procesos de formación en diferentes oficios y saberes tradicionales desarrollados en las Escuelas Taller de Colombia. Las acciones incluyeron la apertura de convocatorias, inscripción de aprendices y certificación de participantes en programas de cocina, jardinería, cerámica, joyería, carpintería, panadería, construcción, mesa y bar, pintura, cubiertas y manejo de agua.
Los procesos de formación fueron implementados principalmente en las Escuelas Taller de Bogotá, Cali, Popayán y Villa del Rosario, permitiendo la vinculación progresiva de nuevos aprendices y la certificación de participantes que culminaron satisfactoriamente sus procesos formativos. Aunque algunos talleres continuaron su ejecución hacia 2024 debido a su duración, durante la vigencia se consolidó un importante proceso de formación y fortalecimiento de capacidades técnicas y culturales en los territorios.</t>
  </si>
  <si>
    <t>Durante la vigencia 2024, el Programa Nacional de Escuelas Taller fortaleció los procesos de formación en oficios tradicionales, beneficiando a 760 personas mediante programas desarrollados en diferentes territorios del país. Entre agosto y noviembre se ampliaron las acciones formativas en áreas como cocina, forja ornamental, muralismo, joyería, luthería, medicina tradicional, poesía y oralidad, favoreciendo la participación de mujeres, jóvenes, población Negra, Afrocolombiana, Raizal y Palenquera (NARP) e indígena.</t>
  </si>
  <si>
    <t>Durante la vigencia 2025, el Programa Nacional de Escuelas Taller formó a 862 personas en diferentes territorios del país mediante procesos de capacitación en oficios tradicionales, saberes patrimoniales y actividades culturales. Las acciones se desarrollaron en Escuelas Taller ubicadas en Bogotá, Cali, Boyacá, Tumaco, Quibdó, Popayán, Norte del Cauca, Norte de Santander y Buenaventura, entre otros territorios.
Los procesos de formación incluyeron cursos y programas en cocina tradicional, carpintería, construcción patrimonial, jardinería, bordado, telar, filigrana, luthería, orfebrería, confección, tejeduría, mecatería tradicional, coctelería con bebidas tradicionales y preservación de técnicas artesanales. Asimismo, se fortalecieron iniciativas relacionadas con vigías del patrimonio, recuperación del patrimonio construido y construcción étnica en madera.
Durante la vigencia se consolidaron espacios de formación y fortalecimiento cultural orientados a la transmisión de saberes tradicionales, la preservación del patrimonio cultural y el fortalecimiento de capacidades técnicas y productivas de jóvenes y comunidades en distintos territorios del país.</t>
  </si>
  <si>
    <t>Durante el primer semestre de 2026 se fortaleció la implementación de la estrategia de formación del Programa Nacional de Escuelas Taller de Colombia mediante el desarrollo y seguimiento de procesos de educación no formal orientados a la preservación de los oficios tradicionales, la transmisión de saberes asociados al patrimonio cultural y el fortalecimiento de capacidades para la sostenibilidad de las economías culturales en los territorios. En este periodo se consolidó la planeación de la oferta académica y el seguimiento a las resoluciones que respaldan su ejecución, al tiempo que se desarrollaron procesos de formación y fortalecimiento cultural en varios departamentos del país: Ambalema, Santa Cruz de Mompox, Teorama, Tibú, Villa del Rosario, Medio San Juan, Amazonas, Boyacá, Cali, Norte de Santander, La Guajira y Tumaco, abordando temáticas como recuperación del patrimonio construido, construcción ancestral y tradicional, cocina tradicional, sombrerería, medicina tradicional, diversidad lingüística amazónica, creación editorial y composición editorial. De manera complementaria, se adelantaron cursos cortos de generación de ingresos y acciones de fortalecimiento dirigidas a sabedores y sabedoras para promover la salvaguardia y transmisión de conocimientos tradicionales. Como resultado, la estrategia benefició a un total de 297 personas mediante procesos de formación y fortalecimiento cultural, consolidando la cobertura territorial del Programa Nacional de Escuelas Taller y contribuyendo a la preservación del patrimonio cultural y al fortalecimiento de las economías culturales en diferentes regiones del país.</t>
  </si>
  <si>
    <t>ENTIDAD</t>
  </si>
  <si>
    <t>DIRECCIÓN</t>
  </si>
  <si>
    <t xml:space="preserve"> REPORTE 2023</t>
  </si>
  <si>
    <t xml:space="preserve"> CUANTATIVO</t>
  </si>
  <si>
    <t xml:space="preserve"> CUALITATIVO</t>
  </si>
  <si>
    <t>REPORTE 2024</t>
  </si>
  <si>
    <t>CUANTATIVO</t>
  </si>
  <si>
    <t>CUALITATIVO</t>
  </si>
  <si>
    <t>REPORTE 2025</t>
  </si>
  <si>
    <t>REPORTE PRIMER SEMESTRE 2026</t>
  </si>
  <si>
    <t>CUANTITATIVO</t>
  </si>
  <si>
    <t>PLAN ESTRATÉGICO SECTORIAL 2023-2026
Ministerio de las Culturas, las Artes y los Saberes
Archivo General de la Nación
Instituto Colombiano de Antropología e Historia
Instituto Caro y Cuervo</t>
  </si>
  <si>
    <r>
      <t xml:space="preserve">Durante el año 2025, el programa se implementó en las regiones priorizadas, definidas con base en la clasificación de los municipios PDET, ZOMAC y territorios excluidos. En este periodo, el programa tuvo presencia en los siguientes territorios:
 - </t>
    </r>
    <r>
      <rPr>
        <b/>
        <sz val="10"/>
        <color rgb="FF000000"/>
        <rFont val="Calibri Light"/>
        <family val="2"/>
        <scheme val="major"/>
      </rPr>
      <t>Catatumbo:</t>
    </r>
    <r>
      <rPr>
        <sz val="10"/>
        <color rgb="FF000000"/>
        <rFont val="Calibri Light"/>
        <family val="2"/>
        <scheme val="major"/>
      </rPr>
      <t xml:space="preserve"> Convención, Acarí, San Calixto, Teorama.
</t>
    </r>
    <r>
      <rPr>
        <b/>
        <sz val="10"/>
        <color rgb="FF000000"/>
        <rFont val="Calibri Light"/>
        <family val="2"/>
        <scheme val="major"/>
      </rPr>
      <t>- Montes de María:</t>
    </r>
    <r>
      <rPr>
        <sz val="10"/>
        <color rgb="FF000000"/>
        <rFont val="Calibri Light"/>
        <family val="2"/>
        <scheme val="major"/>
      </rPr>
      <t xml:space="preserve"> El Guamo, María la Baja, San Jacinto, Zambrano.
 - </t>
    </r>
    <r>
      <rPr>
        <b/>
        <sz val="10"/>
        <color rgb="FF000000"/>
        <rFont val="Calibri Light"/>
        <family val="2"/>
        <scheme val="major"/>
      </rPr>
      <t>Pacifico Sur:</t>
    </r>
    <r>
      <rPr>
        <sz val="10"/>
        <color rgb="FF000000"/>
        <rFont val="Calibri Light"/>
        <family val="2"/>
        <scheme val="major"/>
      </rPr>
      <t xml:space="preserve"> La Tola, Mosquera.
</t>
    </r>
    <r>
      <rPr>
        <b/>
        <sz val="10"/>
        <color rgb="FF000000"/>
        <rFont val="Calibri Light"/>
        <family val="2"/>
        <scheme val="major"/>
      </rPr>
      <t xml:space="preserve"> - Sierra Nevada y Perijá</t>
    </r>
    <r>
      <rPr>
        <sz val="10"/>
        <color rgb="FF000000"/>
        <rFont val="Calibri Light"/>
        <family val="2"/>
        <scheme val="major"/>
      </rPr>
      <t xml:space="preserve">: Manaure Balcón del Cesar, San Diego, Valledupar.
</t>
    </r>
    <r>
      <rPr>
        <b/>
        <sz val="10"/>
        <color rgb="FF000000"/>
        <rFont val="Calibri Light"/>
        <family val="2"/>
        <scheme val="major"/>
      </rPr>
      <t xml:space="preserve"> - Urabá Antioqueño:</t>
    </r>
    <r>
      <rPr>
        <sz val="10"/>
        <color rgb="FF000000"/>
        <rFont val="Calibri Light"/>
        <family val="2"/>
        <scheme val="major"/>
      </rPr>
      <t xml:space="preserve"> Carepa, Murindó, Vigía del Fuerte.
</t>
    </r>
    <r>
      <rPr>
        <b/>
        <sz val="10"/>
        <color rgb="FF000000"/>
        <rFont val="Calibri Light"/>
        <family val="2"/>
        <scheme val="major"/>
      </rPr>
      <t xml:space="preserve"> - Depresión Momposina:</t>
    </r>
    <r>
      <rPr>
        <sz val="10"/>
        <color rgb="FF000000"/>
        <rFont val="Calibri Light"/>
        <family val="2"/>
        <scheme val="major"/>
      </rPr>
      <t xml:space="preserve"> Cicuco, Margarita, San Fernando, El Banco.
En estas 6 regiones se desarrollaron las actividades previstas por el programa, en la identificación y caracterización, obteniendo los siguientes avances:
 1) Se da inicio a los procesos contractuales asociados al desarrollo de las fases estructuradas en el Programa Archivos para la Paz y los aspectos de planeación en la fase de alistamiento.
2)Se desarrolló el proceso de caracterización en cada uno de los 20 municipios priorizados del programa, mediante la identificación y vinculación de organizaciones sociales, comunitarias y de derechos humanos.
3)  En cada uno de los 20 municipios se identificaron las organizaciones participantes y se realizaron jornadas de socialización para presentar el programa, sus objetivos, fases y principios, favoreciendo la participación de las organizaciones y la articulación con actores del territorio. Posteriormente, se aplicaron los instrumentos de caracterización para recopilar información sobre las prácticas, saberes, capacidades y necesidades relacionadas con el manejo de la información y la gestión documental de organizaciones sociales, comunitarias y de derechos humanos.
4) La información obtenida fue sistematizada y documentada en el informe técnico de caracterización, permitiendo establecer un diagnóstico por cada uno de los 20 municipios sobre el estado del manejo de la información en las organizaciones priorizadas. Este diagnóstico constituye la línea base para orientar las acciones de formación, acompañamiento y fortalecimiento previstas por el programa.</t>
    </r>
  </si>
  <si>
    <t>Durante el primer semestre de la vigencia 2026, el programa se implementó en las regiones priorizadas, definidas con base en la clasificación de los municipios PDET, ZOMAC y territorios excluidos. En este periodo, el programa tuvo presencia en los siguientes territorios:
 - Catatumbo: La Playa.
- Montes de María: San Onofre, Ovejas.
 - Pacifico Sur: Timbiquí, López de Micay, Olaya Herrera.
 - Sierra Nevada y Perijá: Fundación, La  Jagua de Ibirico.
 - Urabá Antioqueño: Necoclí, Dabeiba.
 - Depresión Momposina: Altos de Rosario, Barranco de Loba.
En estas 6 regiones se desarrollaron las actividades previstas por el programa, en la identificación y caracterización, obteniendo los siguientes avances:
 1) Se da inicio a los procesos contractuales asociados al desarrollo de las fases estructuradas en el Programa Archivos para la Paz y los aspectos de planeación en la fase de alistamiento.
2)Se desarrolló el proceso de caracterización en cada uno de los 12 municipios priorizados del programa, mediante la identificación y vinculación de organizaciones sociales, comunitarias y de derechos humanos.
3)  En cada uno de los 12 municipios se identificaron las organizaciones participantes y se realizaron jornadas de socialización para presentar el programa, sus objetivos, fases y principios, favoreciendo la participación de las organizaciones y la articulación con actores del territorio. Posteriormente, se aplicaron los instrumentos de caracterización para recopilar información sobre las prácticas, saberes, capacidades y necesidades relacionadas con el manejo de la información y la gestión documental de organizaciones sociales, comunitarias y de derechos humanos.
4) La información obtenida fue sistematizada y documentada en el informe técnico de caracterización, permitiendo establecer un diagnóstico por cada uno de los 12 municipios sobre el estado del manejo de la información en las organizaciones priorizadas. Este diagnóstico constituye la línea base para orientar las acciones de formación, acompañamiento y fortalecimiento previstas por el programa.</t>
  </si>
  <si>
    <r>
      <t xml:space="preserve">Durante el año 2024,  el programa se implementó en las regiones priorizadas, definidas con base en la clasificación de los municipios PDET, ZOMAC y territorios excluidos. En este periodo, el programa tuvo presencia en los siguientes territorios:
</t>
    </r>
    <r>
      <rPr>
        <b/>
        <sz val="10"/>
        <color rgb="FF000000"/>
        <rFont val="Calibri Light"/>
        <family val="2"/>
        <scheme val="major"/>
      </rPr>
      <t xml:space="preserve">
 - Catatumbo: </t>
    </r>
    <r>
      <rPr>
        <sz val="10"/>
        <color rgb="FF000000"/>
        <rFont val="Calibri Light"/>
        <family val="2"/>
        <scheme val="major"/>
      </rPr>
      <t xml:space="preserve">El Carmen, El Tarra, Tibú, Sardinata.
</t>
    </r>
    <r>
      <rPr>
        <b/>
        <sz val="10"/>
        <color rgb="FF000000"/>
        <rFont val="Calibri Light"/>
        <family val="2"/>
        <scheme val="major"/>
      </rPr>
      <t xml:space="preserve">- Montes de María: </t>
    </r>
    <r>
      <rPr>
        <sz val="10"/>
        <color rgb="FF000000"/>
        <rFont val="Calibri Light"/>
        <family val="2"/>
        <scheme val="major"/>
      </rPr>
      <t xml:space="preserve">Carmen De Bolívar, San Juan de Nepomuceno, Tuchín, Los palmitos.
</t>
    </r>
    <r>
      <rPr>
        <b/>
        <sz val="10"/>
        <color rgb="FF000000"/>
        <rFont val="Calibri Light"/>
        <family val="2"/>
        <scheme val="major"/>
      </rPr>
      <t xml:space="preserve"> - Orinoquía: </t>
    </r>
    <r>
      <rPr>
        <sz val="10"/>
        <color rgb="FF000000"/>
        <rFont val="Calibri Light"/>
        <family val="2"/>
        <scheme val="major"/>
      </rPr>
      <t xml:space="preserve">Mesetas, Puerto Lleras, Vistahermosa.
</t>
    </r>
    <r>
      <rPr>
        <b/>
        <sz val="10"/>
        <color rgb="FF000000"/>
        <rFont val="Calibri Light"/>
        <family val="2"/>
        <scheme val="major"/>
      </rPr>
      <t xml:space="preserve"> - Pacifico Sur: </t>
    </r>
    <r>
      <rPr>
        <sz val="10"/>
        <color rgb="FF000000"/>
        <rFont val="Calibri Light"/>
        <family val="2"/>
        <scheme val="major"/>
      </rPr>
      <t xml:space="preserve">Guapí, San Andrés de Tumaco, El Charco, Buenaventura.
</t>
    </r>
    <r>
      <rPr>
        <b/>
        <sz val="10"/>
        <color rgb="FF000000"/>
        <rFont val="Calibri Light"/>
        <family val="2"/>
        <scheme val="major"/>
      </rPr>
      <t xml:space="preserve"> - Sierra Nevada y Perijá:</t>
    </r>
    <r>
      <rPr>
        <sz val="10"/>
        <color rgb="FF000000"/>
        <rFont val="Calibri Light"/>
        <family val="2"/>
        <scheme val="major"/>
      </rPr>
      <t xml:space="preserve"> Agustín Codazzi, Becerril, Pueblo Bello, Dibulla, Fonseca, Riohacha, Aracataca, Ciénaga, Santa Marta.
</t>
    </r>
    <r>
      <rPr>
        <b/>
        <sz val="10"/>
        <color rgb="FF000000"/>
        <rFont val="Calibri Light"/>
        <family val="2"/>
        <scheme val="major"/>
      </rPr>
      <t xml:space="preserve"> - Urabá Antioqueño: </t>
    </r>
    <r>
      <rPr>
        <sz val="10"/>
        <color rgb="FF000000"/>
        <rFont val="Calibri Light"/>
        <family val="2"/>
        <scheme val="major"/>
      </rPr>
      <t>Apartadó, Chigorodó, San Pedro de Urabá, Turbo.
En estas 6 regiones se desarrollaron las actividades previstas por el programa, en la formación y acompañamiento, obteniendo los siguientes avances:
- Se diseñó e implementó 1 propuesta formativa en archivos, memorias y gestión de la información dirigida a las organizaciones de los 28 municipios priorizados.
- Se brindó acompañamiento técnico en memorias y gestión de la información a organizaciones ubicadas en 28 municipios priorizados.
- Se realizó un informe técnico de balance y sistematización de la experiencia de formación y acompañamiento técnico a las organizaciones ubicadas en 28 municipios priorizados.</t>
    </r>
  </si>
  <si>
    <r>
      <t xml:space="preserve">Durante el año 2025, el programa se implementó en las regiones priorizadas, definidas con base en la clasificación de los municipios PDET, ZOMAC y territorios excluidos. En este periodo, el programa tuvo presencia en los siguientes territorios:
</t>
    </r>
    <r>
      <rPr>
        <b/>
        <sz val="10"/>
        <color rgb="FF000000"/>
        <rFont val="Calibri Light"/>
        <family val="2"/>
        <scheme val="major"/>
      </rPr>
      <t xml:space="preserve"> - Catatumbo:</t>
    </r>
    <r>
      <rPr>
        <sz val="10"/>
        <color rgb="FF000000"/>
        <rFont val="Calibri Light"/>
        <family val="2"/>
        <scheme val="major"/>
      </rPr>
      <t xml:space="preserve"> Convención, Acarí, San Calixto, Teorama.
</t>
    </r>
    <r>
      <rPr>
        <b/>
        <sz val="10"/>
        <color rgb="FF000000"/>
        <rFont val="Calibri Light"/>
        <family val="2"/>
        <scheme val="major"/>
      </rPr>
      <t>- Montes de María:</t>
    </r>
    <r>
      <rPr>
        <sz val="10"/>
        <color rgb="FF000000"/>
        <rFont val="Calibri Light"/>
        <family val="2"/>
        <scheme val="major"/>
      </rPr>
      <t xml:space="preserve"> El Guamo, María la Baja, San Jacinto, Zambrano.
</t>
    </r>
    <r>
      <rPr>
        <b/>
        <sz val="10"/>
        <color rgb="FF000000"/>
        <rFont val="Calibri Light"/>
        <family val="2"/>
        <scheme val="major"/>
      </rPr>
      <t xml:space="preserve"> - Pacifico Sur</t>
    </r>
    <r>
      <rPr>
        <sz val="10"/>
        <color rgb="FF000000"/>
        <rFont val="Calibri Light"/>
        <family val="2"/>
        <scheme val="major"/>
      </rPr>
      <t xml:space="preserve">: La Tola, Mosquera.
</t>
    </r>
    <r>
      <rPr>
        <b/>
        <sz val="10"/>
        <color rgb="FF000000"/>
        <rFont val="Calibri Light"/>
        <family val="2"/>
        <scheme val="major"/>
      </rPr>
      <t xml:space="preserve"> - Sierra Nevada y Perijá:</t>
    </r>
    <r>
      <rPr>
        <sz val="10"/>
        <color rgb="FF000000"/>
        <rFont val="Calibri Light"/>
        <family val="2"/>
        <scheme val="major"/>
      </rPr>
      <t xml:space="preserve"> Manaure Balcón del Cesar, San Diego, Valledupar.
</t>
    </r>
    <r>
      <rPr>
        <b/>
        <sz val="10"/>
        <color rgb="FF000000"/>
        <rFont val="Calibri Light"/>
        <family val="2"/>
        <scheme val="major"/>
      </rPr>
      <t xml:space="preserve"> - Urabá Antioqueño:</t>
    </r>
    <r>
      <rPr>
        <sz val="10"/>
        <color rgb="FF000000"/>
        <rFont val="Calibri Light"/>
        <family val="2"/>
        <scheme val="major"/>
      </rPr>
      <t xml:space="preserve"> Carepa, Murindó, Vigía del Fuerte.
</t>
    </r>
    <r>
      <rPr>
        <b/>
        <sz val="10"/>
        <color rgb="FF000000"/>
        <rFont val="Calibri Light"/>
        <family val="2"/>
        <scheme val="major"/>
      </rPr>
      <t xml:space="preserve"> - Depresión Momposina:</t>
    </r>
    <r>
      <rPr>
        <sz val="10"/>
        <color rgb="FF000000"/>
        <rFont val="Calibri Light"/>
        <family val="2"/>
        <scheme val="major"/>
      </rPr>
      <t xml:space="preserve"> Cicuco, Margarita, San Fernando, El Banco.
En estas 6 regiones se desarrollaron las actividades previstas por el programa, en la formación y acompañamiento, obteniéndose los siguientes avances:
1)  En cada uno de los 20 municipios priorizados  la propuesta formativa fue diseñada e implementada con base en las necesidades identificadas durante el proceso de caracterización, desarrollando jornadas de formación orientadas al fortalecimiento de las prácticas de organización, administración y preservación de la información y los archivos de las organizaciones sociales, comunitarias y de derechos humanos priorizadas.
2) En cada uno de los 20 municipios priorizados del programa se implementó la propuesta formativa y de acompañamiento en el manejo de la información, con el propósito de fortalecer las capacidades de las organizaciones sociales, comunitarias y de derechos humanos priorizadas.
3)  En cada uno de los 20 municipios priorizados se brindó acompañamiento técnico a las organizaciones para apoyar la aplicación de los conocimientos adquiridos, resolver necesidades específicas en materia de gestión documental y fortalecer las capacidades locales para la administración y preservación de sus acervos documentales y gestión de la información a las organizaciones sociales, comunitarias y de derechos humanos  priorizadas.
4) Como resultado, se realizó un balance de la implementación de la propuesta formativa y del acompañamiento técnico en los 20 municipios, identificando los avances alcanzados, las lecciones aprendidas y las oportunidades de mejora. Este proceso permitió consolidar evidencias sobre la implementación de la propuesta en cada uno de los 20 municipios priorizados, contribuyendo al fortalecimiento de las capacidades  a las organizaciones sociales, comunitarias y de derechos humanos  priorizadas.</t>
    </r>
  </si>
  <si>
    <r>
      <t xml:space="preserve">Durante el primer semestre de la vigencia 2026, el programa se implementó en las regiones priorizadas, definidas con base en la clasificación de los municipios PDET, ZOMAC y territorios excluidos. En este periodo, el programa tuvo presencia en los siguientes territorios:
</t>
    </r>
    <r>
      <rPr>
        <b/>
        <sz val="10"/>
        <color rgb="FF000000"/>
        <rFont val="Calibri Light"/>
        <family val="2"/>
        <scheme val="major"/>
      </rPr>
      <t xml:space="preserve"> - Catatumbo:</t>
    </r>
    <r>
      <rPr>
        <sz val="10"/>
        <color rgb="FF000000"/>
        <rFont val="Calibri Light"/>
        <family val="2"/>
        <scheme val="major"/>
      </rPr>
      <t xml:space="preserve"> La Playa.
</t>
    </r>
    <r>
      <rPr>
        <b/>
        <sz val="10"/>
        <color rgb="FF000000"/>
        <rFont val="Calibri Light"/>
        <family val="2"/>
        <scheme val="major"/>
      </rPr>
      <t>- Montes de María:</t>
    </r>
    <r>
      <rPr>
        <sz val="10"/>
        <color rgb="FF000000"/>
        <rFont val="Calibri Light"/>
        <family val="2"/>
        <scheme val="major"/>
      </rPr>
      <t xml:space="preserve"> San Onofre, Ovejas.
 </t>
    </r>
    <r>
      <rPr>
        <b/>
        <sz val="10"/>
        <color rgb="FF000000"/>
        <rFont val="Calibri Light"/>
        <family val="2"/>
        <scheme val="major"/>
      </rPr>
      <t>- Pacifico Sur</t>
    </r>
    <r>
      <rPr>
        <sz val="10"/>
        <color rgb="FF000000"/>
        <rFont val="Calibri Light"/>
        <family val="2"/>
        <scheme val="major"/>
      </rPr>
      <t xml:space="preserve">: Timbiquí, López de Micay, Olaya Herrera.
</t>
    </r>
    <r>
      <rPr>
        <b/>
        <sz val="10"/>
        <color rgb="FF000000"/>
        <rFont val="Calibri Light"/>
        <family val="2"/>
        <scheme val="major"/>
      </rPr>
      <t xml:space="preserve"> - Sierra Nevada y Perijá</t>
    </r>
    <r>
      <rPr>
        <sz val="10"/>
        <color rgb="FF000000"/>
        <rFont val="Calibri Light"/>
        <family val="2"/>
        <scheme val="major"/>
      </rPr>
      <t xml:space="preserve">: Fundación, La  Jagua de Ibirico.
</t>
    </r>
    <r>
      <rPr>
        <b/>
        <sz val="10"/>
        <color rgb="FF000000"/>
        <rFont val="Calibri Light"/>
        <family val="2"/>
        <scheme val="major"/>
      </rPr>
      <t xml:space="preserve"> - Urabá Antioqueño: </t>
    </r>
    <r>
      <rPr>
        <sz val="10"/>
        <color rgb="FF000000"/>
        <rFont val="Calibri Light"/>
        <family val="2"/>
        <scheme val="major"/>
      </rPr>
      <t xml:space="preserve">Necoclí, Dabeiba.
</t>
    </r>
    <r>
      <rPr>
        <b/>
        <sz val="10"/>
        <color rgb="FF000000"/>
        <rFont val="Calibri Light"/>
        <family val="2"/>
        <scheme val="major"/>
      </rPr>
      <t xml:space="preserve"> - Depresión Momposina</t>
    </r>
    <r>
      <rPr>
        <sz val="10"/>
        <color rgb="FF000000"/>
        <rFont val="Calibri Light"/>
        <family val="2"/>
        <scheme val="major"/>
      </rPr>
      <t xml:space="preserve">: Altos de Rosario, Barranco de Loba.
En estas 6 regiones se desarrollaron las actividades previstas por el programa, en la identificación y caracterización, obteniendo los siguientes avances:
1)  En cada uno de los 12 municipios priorizados  la propuesta formativa fue diseñada e implementada con base en las necesidades identificadas durante el proceso de caracterización, desarrollando jornadas de formación orientadas al fortalecimiento de las prácticas de organización, administración y preservación de la información y los archivos de las organizaciones sociales, comunitarias y de derechos humanos priorizadas.
2) En cada uno de los 12  municipios priorizados del programa se implementó la propuesta formativa y de acompañamiento en el manejo de la información, con el propósito de fortalecer las capacidades de las organizaciones sociales, comunitarias y de derechos humanos priorizadas.
3)  En cada uno de los 12  municipios priorizados se brindó acompañamiento técnico a las organizaciones para apoyar la aplicación de los conocimientos adquiridos, resolver necesidades específicas en materia de gestión documental y fortalecer las capacidades locales para la administración y preservación de sus acervos documentales y gestión de la información a las organizaciones sociales, comunitarias y de derechos humanos  priorizadas.
</t>
    </r>
  </si>
  <si>
    <r>
      <t xml:space="preserve">Durante el año 2024, el programa se implementó en las regiones priorizadas, definidas con base en la clasificación de los municipios PDET, ZOMAC y territorios excluidos. En este periodo, el programa tuvo presencia en los siguientes territorios:
</t>
    </r>
    <r>
      <rPr>
        <b/>
        <sz val="10"/>
        <color rgb="FF000000"/>
        <rFont val="Calibri Light"/>
        <family val="2"/>
        <scheme val="major"/>
      </rPr>
      <t xml:space="preserve">
 - Catatumbo: </t>
    </r>
    <r>
      <rPr>
        <sz val="10"/>
        <color rgb="FF000000"/>
        <rFont val="Calibri Light"/>
        <family val="2"/>
        <scheme val="major"/>
      </rPr>
      <t xml:space="preserve">El Carmen, El Tarra, Tibú, Sardinata.
</t>
    </r>
    <r>
      <rPr>
        <b/>
        <sz val="10"/>
        <color rgb="FF000000"/>
        <rFont val="Calibri Light"/>
        <family val="2"/>
        <scheme val="major"/>
      </rPr>
      <t xml:space="preserve">- Montes de María: </t>
    </r>
    <r>
      <rPr>
        <sz val="10"/>
        <color rgb="FF000000"/>
        <rFont val="Calibri Light"/>
        <family val="2"/>
        <scheme val="major"/>
      </rPr>
      <t xml:space="preserve">Carmen De Bolívar, San Juan de Nepomuceno, Tuchín, Los palmitos.
</t>
    </r>
    <r>
      <rPr>
        <b/>
        <sz val="10"/>
        <color rgb="FF000000"/>
        <rFont val="Calibri Light"/>
        <family val="2"/>
        <scheme val="major"/>
      </rPr>
      <t xml:space="preserve"> - Orinoquía: </t>
    </r>
    <r>
      <rPr>
        <sz val="10"/>
        <color rgb="FF000000"/>
        <rFont val="Calibri Light"/>
        <family val="2"/>
        <scheme val="major"/>
      </rPr>
      <t xml:space="preserve">Mesetas, Puerto Lleras, Vistahermosa.
</t>
    </r>
    <r>
      <rPr>
        <b/>
        <sz val="10"/>
        <color rgb="FF000000"/>
        <rFont val="Calibri Light"/>
        <family val="2"/>
        <scheme val="major"/>
      </rPr>
      <t xml:space="preserve"> - Pacifico Sur: </t>
    </r>
    <r>
      <rPr>
        <sz val="10"/>
        <color rgb="FF000000"/>
        <rFont val="Calibri Light"/>
        <family val="2"/>
        <scheme val="major"/>
      </rPr>
      <t xml:space="preserve">Guapí, San Andrés de Tumaco, El Charco, Buenaventura.
</t>
    </r>
    <r>
      <rPr>
        <b/>
        <sz val="10"/>
        <color rgb="FF000000"/>
        <rFont val="Calibri Light"/>
        <family val="2"/>
        <scheme val="major"/>
      </rPr>
      <t xml:space="preserve"> - Sierra Nevada y Perijá: </t>
    </r>
    <r>
      <rPr>
        <sz val="10"/>
        <color rgb="FF000000"/>
        <rFont val="Calibri Light"/>
        <family val="2"/>
        <scheme val="major"/>
      </rPr>
      <t xml:space="preserve">Agustín Codazzi, Becerril, Pueblo Bello, Dibulla, Fonseca, Riohacha, Aracataca, Ciénaga, Santa Marta.
</t>
    </r>
    <r>
      <rPr>
        <b/>
        <sz val="10"/>
        <color rgb="FF000000"/>
        <rFont val="Calibri Light"/>
        <family val="2"/>
        <scheme val="major"/>
      </rPr>
      <t xml:space="preserve"> - Urabá Antioqueño: </t>
    </r>
    <r>
      <rPr>
        <sz val="10"/>
        <color rgb="FF000000"/>
        <rFont val="Calibri Light"/>
        <family val="2"/>
        <scheme val="major"/>
      </rPr>
      <t xml:space="preserve">Apartadó, Chigorodó, San Pedro de Urabá, Turbo.
</t>
    </r>
    <r>
      <rPr>
        <b/>
        <sz val="10"/>
        <color rgb="FF000000"/>
        <rFont val="Calibri Light"/>
        <family val="2"/>
        <scheme val="major"/>
      </rPr>
      <t xml:space="preserve">
</t>
    </r>
    <r>
      <rPr>
        <sz val="10"/>
        <color rgb="FF000000"/>
        <rFont val="Calibri Light"/>
        <family val="2"/>
        <scheme val="major"/>
      </rPr>
      <t>En estas 6 regiones se desarrollaron las actividades previstas por el programa, en la divulgación, obteniendo los siguientes avances:
- Se diseñaron e implementaron espacios de diálogo con las organizaciones sociales, comunitarias y de derechos humanos en materia de archivos, memorias y gestión de la información, en 28 municipios priorizados.
- Se creo material de difusión (piezas comunicativas y material audiovisual) sobre el trabajo, las memorias y las experiencias de las organizaciones ubicadas en 28 municipios priorizados.
- Se publicaron informes y artículos para divulgar las memorias de las organizaciones ubicadas en 28 municipios.</t>
    </r>
  </si>
  <si>
    <t>Durante el año 2025, el programa se implementó en las regiones priorizadas, definidas con base en la clasificación de los municipios PDET, ZOMAC y territorios excluidos. En este periodo, el programa tuvo presencia en los siguientes territorios:
 - Catatumbo: Convención, Acarí, San Calixto, Teorama.
- Montes de María: El Guamo, María la Baja, San Jacinto, Zambrano.
 - Pacifico Sur: La Tola, Mosquera.
 - Sierra Nevada y Perijá: Manaure Balcón del Cesar, San Diego, Valledupar.
 - Urabá Antioqueño: Carepa, Murindó, Vigía del Fuerte.
 - Depresión Momposina: Cicuco, Margarita, San Fernando, El Banco.
En estas 6 regiones se desarrollaron las actividades previstas por el programa, en la formación y acompañamiento, obteniéndose los siguientes avances:
1) En cada uno de los 20 municipios priorizados del programa se desarrollaron productos de comunicación orientados a difundir las experiencias de las organizaciones sociales, comunitarias y de derechos humanos en materia de archivos, memorias y gestión de la información, con el propósito de visibilizar las iniciativas territoriales y promover el intercambio de conocimientos y buenas prácticas.
2) En cada uno de los 20 municipios priorizados se diseñaron e implementaron espacios de diálogo con las organizaciones participantes, facilitando el intercambio de experiencias, la reflexión sobre la gestión de archivos y memorias, y la identificación de aprendizajes derivados del desarrollo del programa.
3) A partir de estos espacios, se elaboraron materiales de difusión que recopilan y visibilizan las experiencias, prácticas y resultados alcanzados por las organizaciones en cada uno de los 20 municipios priorizados. Estos productos de comunicación contribuyen a fortalecer la apropiación social del conocimiento, reconocer el valor de los archivos y las memorias comunitarias y promover la divulgación de las acciones desarrolladas en los territorios.
4) Como resultado del proceso, se consolidó y publicó el informe técnico de los hallazgos del programa Archivos para la Paz, el cual integra los principales resultados obtenidos en los 20 municipios priorizados, documenta las experiencias significativas identificadas durante la ejecución del programa y constituye un insumo para la difusión del conocimiento, la formulación de acciones de fortalecimiento y el seguimiento al cumplimiento de los 20 municipios priorizados.</t>
  </si>
  <si>
    <t xml:space="preserve">Durante el primer semestre de la vigencia 2026, el programa se implementó en las regiones priorizadas, definidas con base en la clasificación de los municipios PDET, ZOMAC y territorios excluidos. En este periodo, el programa tuvo presencia en los siguientes territorios:
 - Catatumbo: La Playa.
- Montes de María: San Onofre, Ovejas.
 - Pacifico Sur: Timbiquí, López de Micay, Olaya Herrera.
 - Sierra Nevada y Perijá: Fundación, La  Jagua de Ibirico.
 - Urabá Antioqueño: Necoclí, Dabeiba.
 - Depresión Momposina: Altos de Rosario, Barranco de Loba.
En estas 6 regiones se desarrollaron las actividades previstas por el programa, en la identificación y caracterización, obteniendo los siguientes avances:
1) En cada uno de los 12  municipios priorizados del programa se desarrollaron productos de comunicación orientados a difundir las experiencias de las organizaciones sociales, comunitarias y de derechos humanos en materia de archivos, memorias y gestión de la información, con el propósito de visibilizar las iniciativas territoriales y promover el intercambio de conocimientos y buenas prácticas.
2) En cada uno de los 12  municipios priorizados se diseñaron e implementaron espacios de diálogo con las organizaciones participantes, facilitando el intercambio de experiencias, la reflexión sobre la gestión de archivos y memorias, y la identificación de aprendizajes derivados del desarrollo del programa.
</t>
  </si>
  <si>
    <r>
      <t xml:space="preserve">Durante el año 2025, el programa se implementó en 3 Antiguos Territorios Nacionales. En este periodo, el programa tuvo presencia en los siguientes Territorios:
</t>
    </r>
    <r>
      <rPr>
        <b/>
        <sz val="10"/>
        <color rgb="FF000000"/>
        <rFont val="Calibri Light"/>
        <family val="2"/>
        <scheme val="major"/>
      </rPr>
      <t xml:space="preserve">- Choco.
 - San Andrés y Providencia.
 - La Guajira.
</t>
    </r>
    <r>
      <rPr>
        <sz val="10"/>
        <color rgb="FF000000"/>
        <rFont val="Calibri Light"/>
        <family val="2"/>
        <scheme val="major"/>
      </rPr>
      <t xml:space="preserve">
En estos 3 Antiguos Territorios Nacionales se desarrollaron las actividades previstas por el programa, en la identificación y caracterización, obteniendo los siguientes avances:
 1) Se da inicio a los procesos contractuales asociados al desarrollo de las fases estructuradas en el Programa Archivos, Memorias y Reparación Histórica y los aspectos de planeación en la fase de alistamiento.
2) Se identificaron  los 3 Antiguos Territorios Nacionales en los que se desarrolló el proceso de caracterización en las organizaciones de los pueblos étnicos, entidades y acervos relevantes para la reparación histórica de pueblos indígenas y comunidades afrodescendientes de los Antiguos Territorios Nacionales.
3)  Se realizaron sesiones de trabajo en los 3 Antiguos Territorios Nacionales donde se socializó el programa, sus objetivos, fases, principios y metodología de implementación, promoviendo espacios de diálogo y participación con las organizaciones de los pueblos étnicos, entidades y acervos relevantes para la reparación histórica de pueblos indígenas y comunidades afrodescendientes.
4) .Se elaboró un documento diagnóstico en los 3 Antiguos Territorios Nacionales, en preservación de los acervos documentales y memorias para la reparación histórica de pueblos indígenas y comunidades afrodescendientes basado en la caracterización realizada.
</t>
    </r>
  </si>
  <si>
    <r>
      <t>Durante el segundo semestre de la vigencia 2025, el programa se implementó en 3 Antiguos Territorios Nacionales. En este periodo, el programa tuvo presencia en los siguientes Territorios:</t>
    </r>
    <r>
      <rPr>
        <b/>
        <sz val="10"/>
        <color rgb="FF000000"/>
        <rFont val="Calibri Light"/>
        <family val="2"/>
        <scheme val="major"/>
      </rPr>
      <t xml:space="preserve">
- Choco.
 - San Andrés y Providencia.
 - La Guajira.
</t>
    </r>
    <r>
      <rPr>
        <sz val="10"/>
        <color rgb="FF000000"/>
        <rFont val="Calibri Light"/>
        <family val="2"/>
        <scheme val="major"/>
      </rPr>
      <t>En estos 3 Antiguos Territorios Nacionales se desarrollaron las actividades previstas por el programa, en la formación y acompañamiento, obteniendo los siguientes avances:
1) Se diseñó una propuesta formativa en los 3  Antiguos Territorios Nacionales,  en preservación de los acervos documentales y memorias para la reparación histórica de pueblos indígenas y comunidades afrodescendientes basado en la caracterización realizada a través de las organizaciones y entidades vinculadas al programa..
2) Se implementó una propuesta formativa en los 3 Antiguos Territorios Nacionales,  en preservación de los acervos documentales y memorias para la reparación histórica de pueblos indígenas y comunidades afrodescendientes basado en la caracterización realizada de las organizaciones y entidades vinculadas al programa.
3)  Se acompañó técnicamente a los 3 Antiguos Territorios Nacionales, de los pueblos étnicos y entidades relevantes para la reparación histórica de pueblos indígenas y comunidades afrodescendientes en preservación de los acervos documentales y memorias de las organizaciones y entidades vinculadas al programa.
4) Se realizó una propuesta formativa y de acompañamiento técnico a los 3 Antiguos Territorios Nacionales, de los pueblos étnicos y entidades relevantes para la reparación histórica de pueblos indígenas y comunidades afrodescendientes de las organizaciones y entidades vinculadas al programa.</t>
    </r>
  </si>
  <si>
    <r>
      <t xml:space="preserve">Durante el 2025, el programa se implementó en 3 Antiguos Territorios Nacionales. En este periodo, el programa tuvo presencia en los siguientes Territorios:
</t>
    </r>
    <r>
      <rPr>
        <b/>
        <sz val="10"/>
        <color rgb="FF000000"/>
        <rFont val="Calibri Light"/>
        <family val="2"/>
        <scheme val="major"/>
      </rPr>
      <t xml:space="preserve">- Choco.
 - San Andrés y Providencia.
 - La Guajira.
</t>
    </r>
    <r>
      <rPr>
        <sz val="10"/>
        <color rgb="FF000000"/>
        <rFont val="Calibri Light"/>
        <family val="2"/>
        <scheme val="major"/>
      </rPr>
      <t>En estos 3 Antiguos Territorios Nacionales se desarrollaron las actividades previstas por el programa, en la divulgación, obteniendo los siguientes avances:
1) Se diseño e implemento espacios de diálogo en los 3 Antiguos Territorios Nacionales, de los pueblos étnicos y entidades relevantes para la reparación histórica de pueblos indígenas y comunidades afrodescendientes de los antiguos territorios nacionales y territorios excluidos, en materia de archivos, memorias y gestión de la información de las organizaciones y entidades vinculadas al programa.
2) Creación de piezas comunicativas para visibilizar los 3 Antiguos Territorios Nacionales, sobre el trabajo y experiencias de las organizaciones de los pueblos étnicos y entidades relevantes para la reparación histórica de pueblos indígenas y comunidades afrodescendientes de los Antiguos Territorios Nacionales.
3) Como resultado del proceso, se consolidó y publicó el informe técnico de los hallazgos del programa Archivos, Memorias y Reparación Histórica, el cual integra los principales resultados obtenidos en los 3 Antiguos Territorios Nacionales, documenta las experiencias significativas identificadas durante la ejecución del programa y constituye un insumo para la difusión del conocimiento de las organizaciones participantes, lecciones aprendidas, retos y hallazgos para la gestión documental de los archivos relevantes para la reparación histórica.</t>
    </r>
  </si>
  <si>
    <t>Durante  el año 2025 y específicamente en el primer semestre se realizaron las siguientes actividades:
Se elaboraron borradores de seguridad y diagnósticos de cableado (10%), iniciando además los procesos contractuales para la renovación del BMS y SIS. Se finalizó la evaluación técnica de equipos obsoletos, cumpliendo con el cronograma del primer trimestre.
Se avanzó en la política de copias de seguridad bajo norma ISO 27001 y en el informe ejecutivo del BMS tras visitas técnicas. Se incluyeron mejoras al SIS y se inició la gestión contractual ante la OAJ para la compra de infraestructura.
Se alcanzó el 17% en evaluación de riesgos y se avanzó en la integración operativa de la planta eléctrica al BMS. Se ejecutaron órdenes de compra para estaciones de trabajo para  el traslado del Datacenter al depósito 26.
Se instaló el cableado del SIS (Fase II), se formalizaron licencias Microsoft y se recibieron ofertas para Ethical Hacking. Pese a retrasos en la pasarela de pagos y servicios de nube, el avance global cerró en 58% de actividades
En el segundo semestre, se llevaron a cabo las siguientes actividades:
Se activaron licencias Microsoft, se renovó el IPv6 y se inició el soporte para Teams. Hubo reasignación presupuestal para priorizar servidores y Azure, postergando el Data Center de Funza.
Se recibieron todos los equipos de cómputo (27% ya entregados) y el soporte de Teams quedó operativo. La licitación del BMS entró en fase de observaciones y se redistribuyeron recursos para licenciamiento.
El avance de actividades alcanzó el 78%, destacando el pago de licencias Microsoft y la renovación de IPv6. Se distribuyeron 143 equipos y se programó la puesta en producción de ITIL V4.
Cierre de vigencia con 100% de cumplimiento en todos los indicadores, incluyendo la entrega de los 30 puntos de red del SIS. Se certificó la recepción total de equipos portátiles y los informes técnicos finales.</t>
  </si>
  <si>
    <t>En el año 2025, se realizo el lanzamiento oficial de la convocatoria al Censo Nacional de Archivos a través de la página web institucional y las redes sociales. Asimismo, se activó la campaña de comunicación para reforzar la difusión de esta iniciativa.
Durante el mes de junio el Archivo General de la Nación realizó una transmisión en vivo (Facebook Live) el 25 de junio para resolver dudas sobre el Censo Nacional de Archivos. El objetivo de esta transmisión fue ayudar a las entidades estatales y privadas con funciones públicas a comprender el censo y cómo diligenciar correctamente la información solicitada.
Durante el segundo semestre se realizo el envío masivo de la convocatoria a través de correo electrónico a un total de  4.217 entidades, cuya fuente de trabajo fue la base de datos de entidades disponible en el AGN, la cual cuenta con 3.293 registros. No obstante, fue necesario verificar y actualizar dicha información debido a la alta cantidad de correos electrónicos que rebotaron. Esta situación dificultó el cumplimiento de la meta de entidades convocadas de manera directa; sin embargo, se emplearon otros mecanismos de convocatoria, como invitaciones a través de redes sociales y la realización de sesiones abiertas por Facebook Live, las cuales quedaron publicadas y disponibles en el canal de YouTube de la entidad.</t>
  </si>
  <si>
    <t xml:space="preserve">
Durante el año 2024, se llevaron a cabo las siguientes actividades:
Publicación:"Informe Final de Evaluación de la Política de Archivos y Gestión Documental (2022) y sus resultados departamentales", "Cátedras de Investigación, Medicina Popular y Salud pública como derecho en Colombia", "Vitíligo, raza e historia natural durante el siglo XVIII en América Latina y el Caribe", "Banco de Historia Institucional."
Publicación documento sobre sentencias en Colombia que impactan la función archivística y dos compilaciones de jurisprudencia de altas cortes, como insumos para futuras investigaciones. Se realizaron informes de seguimiento a proyectos y reportes de actualización del observatorio del AGN.
Por otra parte, durante el segundo semestre de la vigencia, se llevaron a cabo las siguientes actividades:
Actualización observatorio AGN y publicación de: - Levantados de la selva y ¿Desacralizar los héroes patrios?  - Las misiones católicas y la Amazonía en el siglo XX. - La creación de lo tropical bailable en Colombia.
Publicación libros de la colección Otras Colombias posibles. - Archivos de Esperanza. - Informe de seguimiento y evaluación de la Política de Archivos y Gestión 2023.</t>
  </si>
  <si>
    <t>Durante el año 2025 y específicamente en el primer semestre, se llevaron a cabo las siguientes actividades:
Difusión del observatorio con actores académicos interesados en tejer redes con el AGN. Edición textos investigativos, asociados a la línea "Archivos, derechos humanos, memoria, paz y reconciliación": "Los fistos Retratos de vida campesina en medio de la Violencia en Colombia (1930-1970)" y las mujeres en la UP. 
Reporte de textos investigativos, editados para la revista memoria, asociados a la línea de investigación "Patrimonio documental" (enfoque: estudios territoriales desde la Historia, antropología, sociedad, economía, religiosidad, política, culturas, entre otros)
Durante el segundo semestre, se llevaron a cabo las siguientes actividades:
Divulgación de cinco (05) textos investigativos relacionados con la "colección de otras Colombias Posibles": "Los fistos", " Santa Bárbara Iscuandé", "Vivir, luchar y resistir", " El Club Negro", "Historias tejidas en y a través de las aguas". Publicaciones asociadas a la Revista Memoria No 23, 24 y 25. Publicación textos investigativos, asociados a la línea Archivos, derechos humanos, memoria, paz y reconciliación": "Bachillerato por Radio", "Bogotá en Alquiler", "Cartografía Afro,", " Del buey a la locomotora", "Testimonio y Resistencia" y la Publicación "Boletín Nexos 2".</t>
  </si>
  <si>
    <t>Definir e implementar herramientas mediadas por las Tics para la preservación digital, almacenamiento, difusión y acceso del patrimonio documental del AGN</t>
  </si>
  <si>
    <t>Durante el año 2023, se llevaron a cabo las siguientes actividades:
Se realizaron las dos (2) ideas creativas que muestren la política de gestión documental, el reconocimiento de los derechos humanos, la divulgación del informe de la Comisión de la Verdad como parte de la divulgación del patrimonio documental, En este sentido se realizó la estructuración de las siguientes ideas:
1. IDEA CREATIVA_COMIC - RETO INNOVADOR
2. IDEA CREATIVA_PODCAST
A su vez, durante el segundo semestre de la vigencia, se llevaron a cabo las siguientes actividades:
Se finalizaron las dos (2) ideas creativas que muestren la política de gestión documental, el reconocimiento de los derechos humanos, la divulgación del informe de la Comisión de la Verdad como parte de la divulgación del patrimonio documental, En este sentido se realizó la estructuración de las siguientes ideas:
1. IDEA CREATIVA_COMIC - RETO INNOVADOR
2. IDEA CREATIVA_PODCAST</t>
  </si>
  <si>
    <t>Durante el año 2023, se llevaron a cabo las siguientes actividades:
De acuerdo con la meta establecida, antes de la modificación del PEI con nuevas metas para 2024-2026, la meta anual era la firma de un acuerdo de entendimiento con organismos y entidades internacionales. La meta se cumplió, ya que en el año 2023 se firmaron dos acuerdos a 31 de diciembre de 2023.
De igual forma, durante el segundo semestre del año, se llevaron a cabo las siguientes actividades:
De acuerdo con la meta establecida, antes de la modificación del PEI con nuevas metas para 2024-2026, la meta anual era la firma de un acuerdo de entendimiento con organismos y entidades internacionales. La meta se cumplió, ya que en el año 2023 se firmaron dos acuerdos a 31 de diciembre de 2023. Particularmente, se firmó el 11 de noviembre de 2023 el "MEMORANDO DE ENTENDIMIENTO PARA LA COOPERACIÓN E
INTERCAMBIO DE EXPERIENCIAS Y CAPACIDADES EN MATERIA
ARCHIVÍSTICA ENTRE
EL ARCHIVO NACIONAL DE CHILE Y EL ARCHIVO GENERAL DE LA
NACIÓN DE COLOMBIA"</t>
  </si>
  <si>
    <t>Durante el año 2024, se llevaron a cabo las siguientes actividades:
Febrero: Formulación proyecto cooperación marco celebración 200 años fundación Santa Marta, se incluye intervención, activación de la memoria y difusión, trabajo conjunto dependencias AGN.
Febrero: Se incluye a Santa Marta, Cartagena y AGN en participación técnica proyecto cooperación con Cuba enfocado al intercambio capacidades disminución riesgo desastres naturales archivos zonas costeras.
Abril: Reunión Agencia de Cooperación Alemana en Colombia (GIZ) a quien se le presenta la estrategia "archivos para la paz", para acciones futuras cooperación la entrega formulación a dicha agencia.
Así mismo, durante el segundo semestre de la vigencia, se llevaron a cabo las siguientes actividades:
Firma de Memorando de entendimiento para la cooperación e intercambio de experiencias y capacidades en materia archivística entre el Archivo Nacional de Brasil y el Archivo General de la Nación de Colombia, en noviembre de 2024.  Coordinación de programas de capacitación especializados, destacándose la formación en paleografía y preservación digital para funcionarios del Archivo Nacional de Cuba bajo el modelo de Comixta apoyado por la Agencia Presidencial para la Cooperación Internacional de Colombia (APC-Colombia). Esta colaboración no solo fortalece las capacidades técnicas de las instituciones participantes, sino que también promueve la estandarización de prácticas archivísticas a nivel regional.
Asistencia técnica continua a diversas instituciones, tanto públicas como privadas, en la formulación y presentación de proyectos para las convocatorias de Iberarchivos (22 proyectos en el período 2024-2025). Este apoyo ha sido fundamental para asegurar la calidad y pertinencia de las propuestas, facilitando el acceso a recursos y oportunidades de financiación. Envío de una propuesta de proyecto titulada "Fortaleciendo el ecosistema de preservación digital" a la Embajada de Japón, con el objetivo de gestionar cooperación para la implementación de soluciones innovadoras en preservación digital y acceso a la información. Contacto inicial para la creación de una hoja de ruta de colaboración con el National Security Archives (SNA) de EE. UU. para la desclasificación de archivos de inteligencia y contrainteligencia, con un enfoque particular en el fondo documental del extinto Departamento Administrativo de Seguridad (DAS). Trabajo crucial para el esclarecimiento de la verdad histórica y la garantía del derecho a la información</t>
  </si>
  <si>
    <t>Durante el 2025, se realizaron 14 actividades de articulación  de los Archivos que recuperan fuentes relativas a la memoria musical, fotográfica, teatral, campesina, artesanal y pesquera de Colombia:
1- Reunión de Seguimiento a la conmemoración de los 96 años de la masacre de las Bananeras con el Comité de implementación del acuerdo de paz.                            
2- Participación en articulación de los 500 años de Santa Marta.   
3- Valoración inicial y reuniones de gestión del Archivo del Mono Hernández.
4- Reunión con la Casa Cultural Domingo Monroy: Se trabajó en la elaboración de un proyecto para el fortalecimiento del archivo comunitario del movimiento campesino en Viotá. Este compromiso hace parte del Pacto del Tequendama y tiene como objetivo preservar y fortalecer la memoria del movimiento campesino en la región.
5- Reunión avances en la Agenda Conjunta de los 500 años de Santa Marta: Se avanzó en la planificación del Seminario Internacional y se llevaron a cabo reuniones con el Museo Nacional para coordinar la ruta expositiva. (Se adjuntan imágenes de las reuniones).
6- Reunión virtual con la Coordinadora de Cultura de Cereté, con el objetivo de definir los compromisos institucionales relacionados con el Pacto por San Pelayo. En este espacio se discutieron líneas de acción conjunta y se establecieron acuerdos preliminares para el fortalecimiento de iniciativas culturales en la región.
7- Identificación de colecciones privadas de archivos musicales. Se localizaron dos colecciones relevantes, entre ellas una colección de discos de vinilo denominada Candelazos Tropicales, ubicada en Montería, Córdoba. Esta colección ha sido considerada de interés para las acciones de preservación del patrimonio sonoro local. El propietario expresó su disposición para participar en procesos de catalogación y conservación, y actualmente se encuentra elaborando un informe técnico con los requerimientos específicos para llevar a cabo dichas acciones. La segunda consiste en un conjunto de partituras de banda de viento de principios del siglo XX, ubicado en la ciudad de Barranquilla. Esta colección requiere acompañamiento especializado en materia de conservación, dada su relevancia histórica y el estado de vulnerabilidad en que se encuentra.
8- Reunión virtual Casa Cultural Domingo Monroy, en la que se retomó el trabajo conjunto entre el Archivo General de la Nación y esta institución. Durante este encuentro se avanzó en la articulación del plan de trabajo colaborativo para la vigencia 2025, con el propósito de fortalecer la gestión documental y el desarrollo de actividades culturales conjuntas en el municipio.
9- Realización del taller de Archivos comunitarios denominado "Mapear archivos, construir memorias", realizado en conjunto entre el Instituto Colombiano de Antropología e Historia (ICANH) y el AGN. El cual tuvo lugar en la ciudad de Santa Marta el 24 de abril. Asistieron al rededor de 40 personas entre integrantes de organizaciones culturales, organizaciones de víctimas, estudiantes de la Universidad del Magdalena, profesores. Este taller se realizó como preámbulo de la beca de mismo nombre que lanzaremos en conjunto con el ICANH para creación de narrativas sobre Santa Marta, en el marco de la conmemoración de los 500 años.
10- Visita y jornada de trabajo en el Archivo Histórico del Magdalena Grande como parte del proceso de intervención de este archivo en el marco de la Agenda conjunta del Ministerio de las culturas para la conmemoración de los 500 años de la fundación de Santa Marta. Se hizo un muestreo de una caja por década de los primeros 100 años del Fondo Gobernación para evaluar la viabilidad de la digitalización.
11- Se rastrearon manuscritos musicales del siglo XIX y XX del municipio de Guamal (Magdalena), Los cuales a su vez contribuyen en la necesidad de implementar medidas sistemáticas de conservación que garanticen la integridad física de los manuscritos, debido a su impacto cultural en la región.
12- Visita y jornada de trabajo en la Casa Cultural Domingo Monroy en el municipio de Viotá
13- Charla dirigida a gestores culturales en el municipio de San Pelayo, en la cual se sostuvo un diálogo constructivo que permitió esclarecer intereses y objetivos comunes relacionados con la organización y finalización del proceso de recolección documental.
14- Charla titulada “Reconocer las memorias documentales del Caribe”, a cargo de la subdirectora Rosario Arias, realizada el 17 de junio en la Alcaldía de San Pelayo
En el segundo semestre, se realizaron 10 actividades de articulación  de los Archivos que recuperan fuentes relativas a la memoria musical, fotográfica, teatral, campesina, artesanal y pesquera de Colombia:
1- Reunión con Jessica Molina, Martha Cárdenas y el equipo de Mujeres Poetas, con el propósito de identificar las necesidades específicas para la construcción del Archivo del Encuentro de Mujeres Poetas de Cereté.
2- Reunión con la Secretaria de Cultura del municipio de San Pelayo y Organización Culturales sobre la conformación de los archivos
3- Capacitación en Conservación Documental dirigida a la Secretaria de Cultura y Organizaciones Culturales del Municipio de San Pelayo.
4- Capacitación en Organización de Archivos dirigida a la Secretaria de Cultura y Organizaciones Culturales del Municipio de San Pelayo.
5- Capacitación sobre Descripción Documental dirigida a la Secretaria de Cultura y Organizaciones Culturales del Municipio de San Pelayo.
6- - Reunión con la Casa de Memoria de Cumbal, quien custodia el archivo del Cabildo del Resguardo de Cumbal desde el siglo XVIII, en donde se acordó un plan de capacitaciones y un taller presencial que se realizara a final del año.
7- Reunión entre la Subdirección del Patrimonio del Archivo General de la Nación (AGN) y el equipo del Centro de Documentación Musical de la Biblioteca Nacional, con el propósito de coordinar las actividades conmemorativas del mes del Patrimonio, que se celebrará en septiembre. Se desarrollará un pódcast en vivo sobre patrimonios y dos eventos, un conversatorio virtual y una sesión de escucha, sobre patrimonios sonoros al rededor del Porro.
8- Conversatorio virtual: “El porro y las memorias sonoras en Colombia”. En el marco del Mes del Patrimonio, el 22 de septiembre se realizó este conversatorio con el objetivo de analizar el género musical del porro como vehículo de memoria social e histórica.
9-Visita al archivo del Teatro Colon
10- Participación en la mesa de trabajo conjunta durante el XII Festival Audiovisual de Montes de María (FAMMA 2025), realizado los días 30 y 31 de octubre en el municipio de El Carmen de Bolívar. La mesa se desarrolló de manera articulada con el Instituto CAPAZ y abordó temas relacionados con la Cátedra de Paz y la Cátedra de Historia, resaltando la importancia de la historia y la memoria en el ámbito escolar como herramientas fundamentales para la construcción de paz</t>
  </si>
  <si>
    <t>Durante el 2025 y específicamente en el primer semestre se realizaron 13 actividades cumplidas que garanticen la máxima divulgación del fondo de la comisión de la verdad, conforme a lo señalado en la normatividad vigente, para el acceso y la consulta:
1- La elaboración del cronograma de trabajo para la vigencia 2025 relacionada con el Fondo de la Comisión de la Verdad
2- Reunión de articulación sobre el Legado con integrantes de la JEP y del Comité de Seguimiento y monitoreo a las recomendaciones de la CEV, el 7 de febrero de 2025. 
3- Desarrollo de la Cátedra AGN dedicada al Legado de la Comisión con la participación de la ex comisionada Martha Ruíz, la delegada del Comité de Seguimiento a las recomendaciones de la comisión de la Verdad , Nathaly y de la JEP, Catherine Romero.
4-   Presentación pública sobre el Fondo de la Comisión de la Verdad: El 14 de marzo, de forma virtual, se realizó una presentación dirigida a los laboratorios de fuentes históricas. Esta acción, además de difundir el fondo, busca articular a los laboratorios de historia con el plan de territorialización. (Se adjunta imagen de la reunión).
5- Reunión de articulación entre la JEP, el Comité de Seguimiento a las Recomendaciones del Acuerdo de Paz y el AGN: Durante la sesión, realizada en la JEP, se presentó el proyecto Transmedia y se revisaron los pasos a seguir en el marco del plan de territorialización del Fondo de la Comisión de la Verdad. (Se adjuntan fotos y lista de asistencia).
6- Reunión de seguimiento sobre la copia de seguridad del fondo documental de la Comisión de la Verdad con destino a Suiza, realizada el martes 15 de abril. En este encuentro participaron representantes de Gestión Documental de la JEP, Tecnologías de la Información de la JEP, la Secretaría General de la JEP, el área de TI del Archivo General de la Nación (AGN) y la Subdirección de Patrimonio del AGN. Se revisaron aspectos técnicos y operativos vinculados con la protección y respaldo de esta información sensible.
7- Reunión sobre el plan de territorialización del legado del fondo de la Comisión de la Verdad, llevada a cabo el 8 de abril. Participaron funcionarios de la JEP y miembros del Comité de Seguimiento a las Recomendaciones de la Comisión de la Verdad. El objetivo fue avanzar en la construcción de una estrategia para acercar este legado documental a los territorios, promoviendo su uso como herramienta de memoria, verdad y reconciliación.
8- Cátedra AGN: Cómo buscan quienes buscan. En esta sesión participaron las investigadoras Sandra Arenas y Marta Lucía Giraldo, quienes reflexionaron sobre el papel de los archivos en los procesos de búsqueda de la verdad, justicia, reparación y localización de personas desaparecidas. Se abordaron las posibilidades de activación del fondo de la Comisión de la Verdad como insumo clave en estos procesos. La sesión está disponible en el siguiente enlace de YouTube: https://www.youtube.com/watch?v=Zg3cw_H2pxI&amp;list=PLukrx6Ax3RRhI_sqDsfa7mMNRHIN_TgiH&amp;index=3
9- Visita de representantes del Centro Nacional de Memoria Histórica, quienes manifestaron su interés en realizar la consulta del fondo documental de la Comisión para el Esclarecimiento de la Verdad (CEV). Durante la jornada se socializo el protocolo de acceso con el fin de garantizar el cumplimiento de los lineamientos establecidos para la consulta de este fondo. Posteriormente, el CNMH dio inicio al plan piloto de consulta, en el marco del acompañamiento institucional y bajo los criterios definidos para el manejo de dicha información.
10- Reunión interna con los funcionarios y contratistas del Grupo de Investigación y Difusión (GID) y la Subdirección de Gestión del Patrimonio Documental (SGPD), con el objetivo de aclarar y unificar criterios respecto a los procesos y procedimientos establecidos para el acceso y consulta del fondo documental de la Comisión para el Esclarecimiento de la Verdad (CEV). Durante la sesión se revisaron los lineamientos vigentes, se resolvieron dudas operativas y se fortaleció la articulación entre los equipos involucrados, con miras a garantizar una adecuada atención a los usuarios y el cumplimiento de las disposiciones normativas aplicables.
11- Avance significativo en el proceso de consolidación de la copia pasiva del fondo documental de la Comisión para el Esclarecimiento de la Verdad (CEV) con destino a Suiza. Este trabajo forma parte de las acciones orientadas a garantizar la preservación, consulta y acceso controlado a dicho fondo, en cumplimiento de los lineamientos archivísticos y de gestión documental"
12-  Participación del Archivo General de la Nación en el espacio denominado "Archivos para la paz: explorando los fondos de la Comisión para el Esclarecimiento de la Verdad" de la X Conferencia Latinoamericana y Caribeña de Ciencias Sociales (CLACSO 2025) realizado el 9 de junio del presente año en las instalaciones de la Universidad Nacional de Colombia.
13- Participación del Archivo General de la Nación en el espacio denominado "Archivos, memorias y comunidades: perspectivas participativas del trabajo con archivos" de la X Conferencia Latinoamericana y Caribeña de Ciencias Sociales (CLACSO 2025) realizado el 11 de junio del presente año en las instalaciones de la Universidad Nacional de Colombia.
Durante el segundo semestre, se realizaron 8 actividades cumplidas que garanticen la máxima divulgación del fondo de la comisión de la verdad, conforme a lo señalado en la normatividad vigente, para el acceso y la consulta:
1- Reunión de articulación con la Biblioteca Nacional sobre las acciones de difusión del fondo de la Comisión de la Verdad en las bibliotecas departamentales.
2- Se realizaron 4 reuniones de seguimiento sobre el avance y cumplimiento de los prerrequisitos para el envío de la copia pasiva del fondo de la Comisión de la Verdad con destino a Suiza.
3- Revisión física de los discos duros que conforman el fondo digital de la Comisión de la Verdad, realizada por la Cancillería."
4- Mesa técnica de articulación de acciones sobre el fondo de la Comisión de la Verdad, realizada el 1 de agosto con el Centro Nacional de Memoria Histórica y la JEP, con el propósito de promover el acceso al fondo.
5- Se llevo a cabo una reunión técnica de alistamiento para la entrega de la copia de seguridad a Suiza, el día 4 de agosto.
6- Visita de estudiantes de la Universidad Nacional – Curso de Justicia Transicional, Facultad de Derecho. El 29 de septiembre se realizó una presentación sobre el contenido y el acceso al fondo documental de la Comisión de la Verdad, en las instalaciones del Archivo General de la Nación (AGN).
7- Taller para bibliotecarios departamentales – 1 de octubre (AGN):
Realización de un taller dirigido a bibliotecarios de bibliotecas departamentales en las instalaciones del Archivo General de la Nación, en articulación con la Biblioteca Nacional de Colombia. Durante el encuentro se presentó el Fondo Documental de la Comisión de la Verdad (CEV), su contenido y las formas de acceso disponibles. Asimismo, se sostuvo una conversación orientada a explorar cómo las bibliotecas departamentales pueden convertirse en puntos estratégicos de difusión y acceso a este fondo, fortaleciendo procesos de memoria y apropiación territorial.
8- Taller Laboratorio de Fuentes Históricas – Universidad del Magdalena (24, 25 y 26 de octubre):
Desarrollo de un taller sobre los contenidos del Fondo de la Comisión de la Verdad y las diversas formas de acceso, dirigido al Laboratorio de Fuentes Históricas de la Universidad del Magdalena. Esta actividad se realizó como parte del convenio establecido con dicha institución para la difusión del fondo entre jóvenes y organizaciones sociales, promoviendo el uso académico, comunitario y pedagógico de los archivos en procesos de memoria histórica y construcción de ciudadanía.</t>
  </si>
  <si>
    <t>Durante el año 2025 y específicamente en el primer semestre, se realizaron 11 actividades de articulación Medir las actividades de articulación, divulgación, capacitación y apoyo a los archivos históricos del río Magdalena:
1- Elaboración del plan de trabajo de los Archivos de los Ríos para la vigencia 2025
2- Se realizo una reunión con la UIS y AMOVI para establecer acciones conjuntas, una de las cuales es el trabajo en Barrancabermeja con el archivo de la USO.
3- Se definió el plan de trabajo para el laboratorio con los estudiantes que participarán en el proceso de intervención del Archivo de Honda.
4- Se revisó el estado de los inventarios del Archivo Notarial de Honda. Esta información es un insumo clave para el plan de trabajo con los estudiantes de la Universidad de los Andes.
5- Reunión realizada el 9 de abril con estudiantes interesados en la vinculación al proyecto de inventario del Archivo de Honda. Durante este encuentro se socializaron los objetivos del proyecto, se presentó el estado actual del fondo documental y se definieron las líneas de trabajo colaborativo entre el AGN y los estudiantes participantes, en el marco del proceso de formación y apropiación del patrimonio documental.
6- Inicio de la intervención del fondo del Archivo de Honda, llevado a cabo el 21 de abril por parte de los estudiantes interesados en el proyecto. Esta fase contempla actividades de organización, descripción e identificación de necesidades de conservación, con el propósito de avanzar en la puesta en valor de este archivo histórico y su conexión con las dinámicas culturales y territoriales asociadas al río Magdalena.
7- En un episodio de "El pasado en presente", el director del AGN, Francisco Flórez Bolívar conversó con el director del Museo del Río Magdalena, Germán Ferro Medina. Cuya entrevista se encuentra disponible en el canal oficial de YouTube de la entidad https://www.youtube.com/watch?v=azq0EBkkRH4
8- Se han realizado jornadas de intervención del fondo del Archivo de Honda por parte de los estudiantes interesados en el proyecto. Esta fase contempla actividades de organización, descripción e identificación de necesidades de conservación, con el propósito de avanzar en la puesta en valor de este archivo histórico y su conexión con las dinámicas culturales y territoriales asociadas al río Magdalena.
9- Reunión y visita a la organización Aury Sará Marrugo, adscrita a la USO Nacional, la cual custodia parte de sus archivos. Durante el encuentro se identificó la existencia de archivos adicionales en las subdirecciones de la USO ubicadas en municipios como Cantagallo, Bolívar.
10- Reunión virtual con la Organización Femenina Popular de Barrancabermeja, realizada el 11 de junio.
11- Reunión con la organización Aury Sará Marrugo y la USO Nacional, realizada el viernes 27 de junio, con el propósito de establecer un plan de trabajo conjunto.
Durante el segundo semestre, se realizaron 10 actividades de articulación Medir las actividades de articulación, divulgación, capacitación y apoyo a los archivos históricos del río Magdalena:
1- Reunión con German Ferro quien es Director científico y curador del Museo del Río del Magdalena para verificar las fuentes documentales que harán parte de la Exposición denominada "Archivos del Rio Magdalena".
2- Reunión con profesores del Laboratorio del Magdalena de la Universidad de los Andes para la presentación de los resultados de la visita de Mauricio Chavarro, del Grupo de Conservación y Restauración del AGN. Durante el encuentro, se evaluaron las condiciones del lugar al que podrían regresar los Archivos de Honda, que actualmente se encuentran bajo custodia del Archivo General de la Nación.
3- De acuerdo con la programación establecida, durante el mes de julio se llevaron a cabo dos actividades de articulación relacionadas con Archivos de los Ríos, las cuales fueron:
4- Reunión con German Ferro quien es Director científico y curador del Museo del Río del Magdalena para verificar las fuentes documentales que harán parte de la Exposición denominada "Archivos del Rio Magdalena".
5- Reunión con profesores del Laboratorio del Magdalena de la Universidad de los Andes para la presentación de los resultados de la visita de Mauricio Chavarro, del Grupo de Conservación y Restauración del AGN. Durante el encuentro, se evaluaron las condiciones del lugar al que podrían regresar los Archivos de Honda, que actualmente se encuentran bajo custodia del Archivo General de la Nación.
6-  Taller de introducción y sensibilización sobre archivos comunitarios. Se llevó a cabo en Barrancabermeja, con el objetivo de brindar conceptos básicos sobre archivos comunitarios y su importancia en la preservación de la memoria local.
7- Visita a archivos de organizaciones sociales en Barrancabermeja. Se realizaron recorridos y encuentros en los archivos de la USO, ACVC, CREDHOS y la Organización Femenina Popular, con el fin de conocer sus prácticas archivísticas y fortalecer vínculos de colaboración.
8- Reunión para el diseño de la exposición “Museo del Río”. Tuvo lugar en las instalaciones del Archivo General de la Nación, con la participación de estudiantes de historia de la Universidad de los Andes. El encuentro se centró en la conceptualización y planificación de la muestra
9- Taller de identificación y principios de organización y conservación de archivos – Archivo Histórico de Mompox (24 de octubre de 2025): Realización de un taller orientado a la identificación, organización y principios básicos de conservación de archivos, dirigido al Archivo Histórico de Mompox. La actividad tuvo como propósito fortalecer capacidades locales en el manejo documental, promoviendo buenas prácticas archivísticas que contribuyan a la preservación y acceso del patrimonio documental del municipio.
10- Reunión interinstitucional en Magangué (Secretaría de Cultura, Gestión Documental y Centro de Historia):
Sostenimiento de una reunión con la Alcaldía Municipal de Magangué, a través de las áreas de Gestión Documental y Secretaría de Cultura, junto con el Centro de Historia de Magangué, con el fin de revisar los compromisos asociados al Pacto de San Pelayo y al programa Archivos de los Ríos. Como resultado, se acordó la elaboración de un plan de trabajo conjunto para la identificación de archivos y el acompañamiento a la Alcaldía en el proceso de restauración del edificio proyectado como futuro centro cultural."</t>
  </si>
  <si>
    <t>Durante el año 2024, se llevaron a cabo las siguientes actividades:
Inicio diseño del modelo integral con múltiples aspectos del proceso de inspección, vigilancia y control el proceso SIVC.
Se realizó actividades actualización documental del proceso incluyendo la caracterización y la actualización y creación de procedimientos.
Actividades de análisis y seguimiento presupuestal de los recursos asignados a la Subdirección.
Durante el segundo semestre de la vigencia, se llevaron a cabo las siguientes actividades:
1. Se diseñó el Modelo Integrado de Inspección, Vigilancia y Control de la función archivística del Estado en su versión 1.0, el cual fue socializado al interior del AGN y fue aprobado por el Comité de Dirección en sesión de diciembre de 2024;
2. Se hizo el piloto de implementación del Modelo en un sujeto obligado</t>
  </si>
  <si>
    <t>En el año 2025, se llevaron a cabo las siguientes actividades:
Se socializó e implementó el Modelo Integrado de Inspección, Vigilancia y Control versión 1.0 ante las siguientes instancias:
1. Sujetos obligados en total 42 entidades como parte de las diligencias de auditoria de inspección, vigilancia control;
2. Público en general, a través de videoconferencia en las plataformas digitales del AGN;
3. Consejos Territoriales de Archivo.
4. Publicación del MIIVC en el observatorio del Archivo General de la Nación.
Se socializó e implementó el Modelo Integrado de Inspección, Vigilancia y Control versión 1.0 ante las siguientes instancias:
1. Sujetos obligados en total 80 entidades como parte de las diligencias de auditoria de inspección, vigilancia control;
2. Público en general, a través de videoconferencia en las plataformas digitales del AGN;
3. Consejos Territoriales de Archivo;
4. En articulación con la Subdirección del Sistema Nacional de Archivos, la Subdirección de Política y Normativa Archivística y la Universidad Distrital Francisco José de Caldas, se ejecutó el proyecto de fortalecimiento de capacidades de los CTA, especialmente en lo relacionado con los procesos de seguimiento y control de la función archivística.</t>
  </si>
  <si>
    <t>Durante el año 2023, se realizó el prediagnóstico del fondo documental del extinto DAS, cumpliendo con los parámetros establecidos en materia legal y en concordancia con la normativa archivística.</t>
  </si>
  <si>
    <t>Durante el año 2024, las actividades se focalizaron en tres aspectos:
1. Reuniones con el equipo establecido con el fin de desarrollar, definir y confirmar, talleres comunitarios para el ejercicio de construir las medidas de manejo y los niveles de intervención que queden en la declaratoria. Estos talleres van a ser considerados una fase inicial para el desarrollo de los colabora torios.
2. Primeras comisiones enmarcadas en el acompañamiento y reconocimiento de la zona, y primeros actores institucionales y comunitarios.
3. Avance para la pronta finalización de la propuesta cartográfica de zonificación. 
De igual forma, durante el segundo semestre de 2024, las actividades se centraron en la articulación técnica y territorial del proyecto mediante reuniones de coordinación con el equipo de trabajo y el Fondo de Adaptación, orientadas a la planeación de comisiones, agendas comunitarias y la consolidación del convenio interinstitucional. Asimismo, se realizaron comisiones en los municipios de San Marcos, Ayapel, Pueblo Nuevo y Buenavista para desarrollar talleres de arqueología comunitaria, consolidando los primeros ciclos de trabajo en las zonas de interés del departamento de Córdoba y fortaleciendo la comprensión de las condiciones logísticas, climáticas y de seguridad de la región. Paralelamente, se avanzó en la propuesta cartográfica de zonificación, mediante la definición de categorías para evaluar estados de conservación espacial, el uso de fotografías aéreas y satelitales, y el procesamiento de la información recolectada en campo.</t>
  </si>
  <si>
    <t>Durante el primer semestre de 2026 se definió el cronograma anual y el plan estratégico de trabajo para las acciones nacionales e internacionales relacionadas con el Qhapaq Ñan. En el ámbito internacional, se realizó un taller en la ciudad de Pasto con representantes de las secretarías técnicas de los países que hacen parte de la declaratoria, en el que se llevó a cabo el lanzamiento del aplicativo Ayllu. Asimismo, se participó en el Taller Internacional Qhapaq Ñan IV, realizado en Cuenca (Ecuador), con la ponencia "Investigaciones recientes sobre el Qhapaq Ñan en Colombia: evidencias arqueológicas y perspectivas de manejo".
En el componente técnico se avanzó en la verificación y ajuste de la cartografía, tras identificar diferencias en la revisión de documentos internacionales, y se registraron avances en la zonificación del potencial arqueológico del Qhapaq Ñan. Adicionalmente, se formuló una propuesta de proyecto para la convocatoria Cocrea orientada a la actualización del Plan de Manejo Arqueológico (PMA), el cual continúa en revisión para evaluar la reformulación del indicador asociado. Finalmente, se remitieron los oficios de invitación al Comité Nacional de Gestión para definir la ruta de trabajo del instrumento de gestión, cuya sesión fue programada para el 16 de julio de 2026.</t>
  </si>
  <si>
    <t>Durante el año 2023 se realizaron las siguientes actividades: 
Convocatorias Programa Nacional de Estímulos:
Durante este periodo se atendieron las solicitudes enviadas por participantes a través de Min cultura. Así mismo se realizaron 2 socializaciones conjuntas con la DEDE para la convocatoria de Turismo cultural y Patrimonio arqueológico. 
En abril el equipo asistió a la capacitación para la verificación de requisitos específicos. Se realizó la verificación de los participantes de las convocatorias de Semillas y Mujeres. 
Durante el mes de mayo se realizó la selección de jurados que evaluarán las convocatorias, decisión consolidada en el comité de selección de jurados, convocado por Min Cultura.
Convocatorias ICANH:
Se finalizó la consolidación de la cartilla. El documento fue puesto a consideración de los investigadores y directivos para la consolidación final. Se dio apertura el 23 de marzo. Se construyó la plataforma estimulos.icanh.gov.co Se realizaron las jornadas de socialización.
Se continuó con las actividades de divulgación, se atendieron las consultas de los participantes, se amplió la participación por una semana y el 20 de abril se cerraron las inscripciones, publicando el listado de inscritos el 26 de abril.
El 8 de mayo se realizó la publicación de proyectos habilitados, rechazados y por subsanar. Las subsanaciones se realizaron entre los días 9 al 11 de mayo y se publicó el listado definitivo el 16 de mayo. Así mismo, se realizó la selección y designación de jurados tanto internos como externos. La fase de evaluación inició el 19 de mayo y se extiende hasta el 2 de junio.
Durante el mes de junio se realizaron las deliberaciones para definir los ganadores de 16 de las 19 convocatorias ofertadas, y se publicaron las resoluciones de los 27 ganadores de estas convocatorias el 13 de junio de 2023. 
Se realizó la recepción y organización de documentos solicitados para primer desembolso de estos ganadores, y se desarrolló una primera reunión de orientación a los ganadores
Se realizaron las deliberaciones para definir los ganadores de premios, siendo adjudicados 6 ganadores en las categorías en las tres categorías de premios, siendo publicadas el 18 de julio las resoluciones. 
Los pagos del primer desembolso de ganadores de estímulos, el pago total de los ganadores de premios y el pago total de los jurados fueron tramitados entre junio y agosto, a medida que se recibieron los documentos.
Por otra parte, se inició el proceso de retroalimentación con los jurados internos y externos. Para ello se aplicó la encuesta de retroalimentación y se realizaron dos reuniones en las que se recogieron los comentarios al proceso.
En el mes de agosto se construyeron los formatos de seguimiento de gestión y reporte de gastos, se proyectó la guía para el seguimiento de tutores a propuestas ganadoras.
Convocatoria Programa Nacional de Estímulos:
Mediante las resoluciones 574 y 575 del Ministerio de Cultura fueron adjudicados los ganadores de la convocatorias Ruta de las Semillas de Historias de la libertad sobre mujeres. Con el acompañamiento del Fondo Mixto de Cultura de Boyacá se está realizando el seguimiento de los dos proyectos ganadores.</t>
  </si>
  <si>
    <t>Durante el año 2024, el Programa de Estímulos ICANH 2024 avanzó en sus fases de planeación, convocatoria, evaluación y formalización de ganadores. En enero se consolidó y aprobó la cartilla de estímulos, se gestionó la Resolución No. 0056 de 2024 para la apertura oficial del programa y se aseguró el respaldo financiero de la convocatoria mediante el CD 17224. Asimismo, se brindó atención continua a las solicitudes, quejas y reclamos recibidos a través del correo de convocatorias y el aplicativo Orfeo.
Durante febrero se realizó el acompañamiento y soporte técnico a los participantes en el proceso de inscripción, se efectuaron reportes de seguimiento a la participación y se expidió un aviso modificatorio para ampliar las fechas de postulación. En articulación con el equipo de comunicaciones, se desarrollaron jornadas de divulgación mediante transmisiones en vivo por Facebook y YouTube sobre las convocatorias de investigación, apropiación social y divulgación. Posteriormente, se llevó a cabo el cierre de inscripciones y la publicación de los listados de propuestas inscritas, incluidas las postulaciones extemporáneas.
En marzo inició la etapa de verificación de requisitos mínimos de las propuestas presentadas, seguida de la publicación de los listados de propuestas habilitadas, rechazadas y sujetas a subsanación. Tras la revisión definitiva de los documentos subsanados, se conformó el listado final de propuestas habilitadas y se adelantó la designación de jurados internos y externos encargados de la evaluación.
En la fase de evaluación se elaboraron las resoluciones de designación de jurados y se realizó una jornada de capacitación para orientar el proceso de evaluación y manejo de conflictos de interés. Posteriormente, se desarrollaron 21 deliberaciones que permitieron seleccionar a los 50 proyectos ganadores, formalizados mediante la expedición y publicación de las respectivas resoluciones.
Finalmente, en la fase de formalización y seguimiento, se realizó una reunión con los ganadores para socializar lineamientos de ejecución, presentación de informes y formatos requeridos. Adicionalmente, se expidió una resolución para designar un proyecto suplente debido a la inhabilidad sobreviniente de uno de los ganadores, dando inicio a la ejecución y seguimiento de los proyectos seleccionados. De manera complementaria, se aplicó una encuesta de retroalimentación a los jurados con el fin de fortalecer futuros procesos de evaluación y mejorar los contenidos de las cartillas de la convocatoria.
Durante el segundo semestre, las actividades del Programa de Estímulos ICANH se centraron en la planeación estratégica, el fortalecimiento de herramientas tecnológicas, el seguimiento a proyectos ganadores y el desarrollo de estrategias de divulgación y apropiación social.
En materia de planeación, se realizó el análisis cualitativo y cuantitativo de las personas participantes en el Programa de Estímulos ICANH 2024, así como espacios de articulación con las subdirecciones de Investigación, Apropiación Social y Gestión del Patrimonio. Estos insumos permitieron la elaboración del informe “Avances, retos y proyecciones” del programa.
Paralelamente, se avanzó en la construcción del aplicativo virtual para la gestión del programa, mediante reuniones técnicas con la empresa Skaphe para definir los requerimientos funcionales de la plataforma. En este proceso se desarrollaron los módulos de registro de usuarios, inscripción y creación de convocatorias, así como parte de la interfaz gráfica y los lineamientos de permisos y verificación.
En el marco de las estrategias de divulgación, se organizó el evento de socialización de los proyectos ganadores de Estímulos ICANH 2023, realizado el 26 de septiembre de 2024 en articulación con la Universidad Externado de Colombia, con el propósito de visibilizar los resultados e impactos de los proyectos ejecutados y promover la participación en futuras convocatorias.
Asimismo, se diseñó y puso en marcha la convocatoria “En tiempos de galeones: relatos críticos para imaginar el Caribe”, vinculada a la estrategia de apropiación social “Hacia el corazón del Galeón San José”. Para ello se elaboró la cartilla de la convocatoria y se realizó su apertura el 18 de octubre de 2024. La iniciativa buscó incentivar la creación artística y narrativa sobre la historia del Caribe en la primera década del siglo XVIII. Los proyectos ganadores fueron seleccionados mediante la Resolución 1673 del 27 de noviembre de 2024 y durante diciembre se adelantó la gestión para el desembolso de los reconocimientos económicos.
Finalmente, se desarrollaron acciones de seguimiento técnico y financiero a los ganadores del Programa de Estímulos ICANH 2024, incluyendo reuniones de seguimiento y recepción de productos finales de las becas entre noviembre y diciembre. De manera complementaria, se actualizó el procedimiento del Programa de Estímulos y se formuló el procedimiento para el banco de jurados evaluadores, ajustando actividades, actores y acciones que intervienen en las diferentes fases del programa, en coordinación con la Oficina Asesora de Planeación.</t>
  </si>
  <si>
    <t>Durante el año 2023, se avanzó en la formulación e implementación de diferentes proyectos museológicos, curatoriales y de divulgación liderados por el ICANH en sus parques arqueológicos y espacios expositivos.
En el Proyecto de Renovación del Museo Etnográfico del Parque Arqueológico de Tierradentro se desarrollaron acciones de articulación con organizaciones y comunidades mediante encuentros interculturales y mesas curatoriales, así como actividades relacionadas con la exposición temporal “A vuelo de pájaro: alas, picos y patas”. Adicionalmente, se avanzó en la creación del blog del parque, la producción audiovisual de la exposición y el fortalecimiento de espacios de diálogo comunitario alrededor de los colabora torios del museo.
Para los parques arqueológicos de San Agustín, Alto de los Ídolos y Alto de las Piedras, se realizaron actividades curatoriales, museográficas y de mediación cultural, incluyendo el diseño y ajuste de contenidos expositivos, la formulación de laboratorios de mediación y creación, y el desarrollo de actividades ambientales y pedagógicas con actores locales. Asimismo, se adelantó el levantamiento planimétrico de la Casa de Juan Friede como insumo para la renovación museológica del espacio.
En relación con la sede de Santa Marta, se presentó una propuesta inicial de distribución museográfica de espacios, aunque posteriormente no se reportaron avances adicionales durante el periodo.
Respecto al proyecto de la nueva sede del ICANH en La Candelaria, Bogotá, se realizaron diagnósticos arquitectónicos, revisión de planimetrías, estudios de distribución y diseño museológico de los espacios con vocación pública. Paralelamente, se adelantaron procesos de investigación de proveedores y especificaciones técnicas para el mobiliario y adecuación de los espacios institucionales.
En cuanto a la exposición itinerante “Pura Fibra”, desarrollada en el Museo de la Ciudad Autoconstruida en Bogotá, se realizaron reuniones de articulación con la Mesa Indígena de Ciudad Bolívar, diseño de contenidos para el blog de la exposición, formulación metodológica de actividades y verificación técnica de los espacios expositivos.
Finalmente, en el componente de publicaciones, se finalizó el diseño de las bitácoras de la exposición temporal “Alas, picos y patas” para los parques arqueológicos de San Agustín y Tierradentro, y se avanzó en la revisión y ajustes del catálogo de Tierradentro.
De igual forma, durante el segundo semestre del año, se consolidaron avances en los proyectos de renovación museográfica, curadurías, publicaciones y accesibilidad desarrollados por el área de museología del ICANH en los parques arqueológicos y sedes institucionales.
En el proyecto de renovación del Museo Etnográfico del Parque Arqueológico de Tierradentro se fortalecieron los procesos de diálogo intercultural y construcción participativa mediante encuentros y mesas curatoriales con comunidades indígenas, campesinas y afrodescendientes de la región. Asimismo, se desarrollaron contenidos pedagógicos y audiovisuales sobre la diversidad cultural y territorial de Tierradentro, incluyendo cápsulas informativas, radiales y materiales de divulgación. Paralelamente, se adelantaron investigaciones sobre plantas medicinales y especies endémicas, se implementó un vivero de plantas nativas y se realizaron actividades de mediación comunitaria con bibliotecas, instituciones educativas y adultos mayores, orientadas al fortalecimiento de la memoria y las narrativas locales.
En los parques arqueológicos de San Agustín, Alto de los Ídolos y Alto de las Piedras se avanzó en procesos de renovación museográfica, curaduría y mediación cultural. Las actividades incluyeron la adecuación de salas y espacios expositivos, el montaje de exposiciones temporales, la actualización de contenidos curatoriales y materiales gráficos, así como el desarrollo de laboratorios de creación y mediación con comunidades, estudiantes y visitantes. También se adelantaron trabajos de conservación, mantenimiento y señalización museográfica, además de la producción de materiales audiovisuales y bilingües para fortalecer la divulgación y apropiación social del patrimonio arqueológico.
En relación con las sedes institucionales, en Santa Marta se desarrolló de manera colaborativa la exposición “La Sierra, tejido de mar, río y montaña”, incluyendo actividades de mediación, divulgación y articulación con colectivos y representantes del Consejo Territorial de Cabildos. Por su parte, en la sede Candelaria de Bogotá se adelantó el seguimiento técnico y administrativo para la producción del mobiliario y adecuación de espacios de la nueva sede del ICANH.
En el componente de publicaciones se realizaron ajustes editoriales, impresión y distribución de materiales museográficos, entre ellos las bitácoras de la exposición “A vuelo de pájaro”, publicaciones de museología y materiales didácticos para los parques arqueológicos.
Finalmente, se avanzó en el desarrollo de dispositivos de accesibilidad y herramientas pedagógicas para los parques arqueológicos del ICANH, incluyendo el diseño, producción y validación de un dispositivo multisensorial, así como la formulación de morrales didácticos orientados a fortalecer la experiencia educativa y de accesibilidad para los visitantes.</t>
  </si>
  <si>
    <t>En el año 2025, específicamente durante el primer semestre, se avanzó en la consolidación de las actividades de los centros regionales del Instituto Colombiano de Antropología e Historia. En el primer trimestre se realizó la programación anual de los centros regionales Pacífico y Caribe, cuyos planes de trabajo fueron socializados con las tres subdirecciones del Instituto, en el marco de la articulación y transversalización de las acciones misionales. Asimismo, se desarrolló la primera sesión de “Parlas Samarias” liderada por el Centro Regional Caribe.
Durante el segundo trimestre se llevaron a cabo diversas actividades académicas y de apropiación social del conocimiento en los centros regionales. En el Centro Regional Pacífico, ubicado en Tumaco, se desarrolló el espacio “Diálogos del Estero”; en el Centro Regional Caribe, en Santa Marta, se realizaron cuatro sesiones de la Cátedra ICANH y una nueva sesión de “Parlas Samarias”; y en el Centro Regional Amazonía, en San José del Guaviare, se llevó a cabo el evento “Chiribiquete: huellas del pasado”. Estas acciones contribuyeron al fortalecimiento de la presencia territorial del Instituto y a la promoción del diálogo entre comunidades, patrimonio e investigación.
En el segundo semestre, se desarrollaron diversas actividades orientadas al fortalecimiento de la presencia regional del Instituto Colombiano de Antropología e Historia y a la promoción de espacios de diálogo académico, comunitario y territorial.
En el tercer trimestre, el Centro Regional Caribe adelantó dos sesiones de la Cátedra ICANH y dos jornadas de “Parlas Samarias”. Por su parte, el Centro Regional Pacífico desarrolló nuevas sesiones de “Diálogos del Estero”, así como las Charlas ICANH-Pacífico tituladas “En el Raicero: memorias, luchas y resistencias de las comunidades anfibias del Pacífico colombiano” y “Las historias del litoral antes del presente”. Asimismo, se realizaron dos cátedras de estudios del Pacífico.
Durante el cuarto trimestre, el Centro Regional Pacífico continuó con el desarrollo de las cátedras de estudios del Pacífico y promovió conversatorios sobre temas relacionados con políticas de deportación, violencias de Estado, infancias y juventudes afrodiaspóricas, fortaleciendo espacios de reflexión interdisciplinaria y construcción colectiva.
En el Centro Regional Caribe se dio continuidad al ciclo de conversatorios orientados a tejer diálogos entre academia, instituciones y comunidades, destacándose el espacio “Recuperando el legado de Orlando Fals Borda: claves de pensamiento y acción necesarias hoy”. Adicionalmente, se llevó a cabo el II Encuentro de Conocedores e Investigadores del Caribe – Sistemas de Vida Regionales, consolidando escenarios de intercambio de saberes y fortalecimiento de las redes regionales de investigación y apropiación social del conocimiento.</t>
  </si>
  <si>
    <t>Durante el año 2023, en reuniones con el DAFP se decidió optar por el rediseño institucional en el ICANH. Además, la Secretaría General avanzó en la revisión y actualización de los documentos concernientes a la organización institucional y la planta de personal para continuar con el proceso de rediseño institucional vigencia 2023.
Por otra parte, durante el segundo semestre, el ICANH ha iniciado el proceso conformando el equipo técnico y definiendo el alcance del proceso, se encuentra estructurando el plan de gestión del cambio. 
Cuenta con un plan de trabajo a desarrollar entre agosto y diciembre. 
Ya inició el diagnóstico y el levantamiento de cargas, etapa que espera concluir en septiembre.
Realizó un estimado inicial de necesidades de ampliación de la planta para solicitar la asignación de los respectivos recursos en el presupuesto de 2024.
Ha puesto en conocimiento de estos avances a Min Cultura, DNP y DAFP.</t>
  </si>
  <si>
    <t>Durante el 2024, se llevó a cabo la presentación del estudio técnico de rediseño institucional ante Función Pública, en donde se incluyen acciones de mejora y formalización del empleo para la vigencia 2024. Aún no se han llevado a cabo acciones específicas de ejecución de una estrategia.
Así mismo, en el segundo semestre, se llevó a cabo un estudio técnico de rediseño organizacional y se realizó el levantamiento de cargas para definir la planta de personal del ICANH. En
noviembre, se obtuvo el documento y se inició la recolección de firmas para el decreto. Este documento propone la creación de nuevos empleos para mejorar las capacidades institucionales y aumentar la presencia del Instituto en el territorio, alineándose con la política de empleo digno. Una presentación en PowerPoint detalló los avances y el proceso del rediseño institucional para informar a funcionarios y contratistas.</t>
  </si>
  <si>
    <t xml:space="preserve">Durante el año 2023,  se cuenta con el desarrollo de las siguientes investigaciones:
1. « Nueva Granada y sus provincias (1739-1832) Etapa 4». 
2. «Los pueblos de indios del Nuevo Reino de Granada un siglo después de la llegada de los europeos: el caso de las provincias de Tunja y Santafé, 1600-1650».
3. «Río abajo: Producción y circulación de azúcar y cacao en el alto Magdalena. 1780-1820».
4. «Transiciones sobrepuestas y nuevos escenarios de conflicto y paz Fase 1».
5. «Tensiones interétnicas en los procesos de restitución colectiva de tierras Fase 1».
6. «Mujeres indígenas, violencia sexual y derecho a la justicia. Fase 3». 
7. «Arqueología indígena en Puerto Carreto-Yansibdiwar (Guna Yala). Investigar el pasado prehispánico y la conquista en la costa atlántica del istmo de Panamá a partir de un enfoque integral multivocal. Fase 1».
8.«Agua, conocimiento y poder, Fase 1».
9.«Noticias Americanas, Fase 1».
10. Notas de Campo
11. «Lingüística histórica de historia de la lingüística en el Área Intermedia, Fase 1».
12. «Cantar y contar la vida. Biografía de una canción vallenata en la ciénaga de Zapatosa
Fase 2». 
13.«Etnografía de la Colección Arqueológica del ICANH, Fase 1».
14. «Significados antropológicos de la seguridad: transformaciones de los espacios. Fase 1».
15. «Nariño: Arqueología en áreas de habitación, distribución espacial y cronología (cuenca media del río Guáitara)».
16. «Caracterización de las Pirámides prehispánicas en la zona de Popayán, Cauca Fase 3».
17. «Dinámicas socioeconómicas entre los actores de la cuenca del río Buritaca y su relación con el Parque Arqueológico Teyuna - Ciudad Perdida».
18. «Colecciones de Referencia Cerámica como herramientas de investigación de la Arqueología Histórica».
19. «Proyecto museo comunitario Tumaco. Fase 1».
20. «Serie Palabra, imagen y memoria, Fase 1»."
21. «Estudios con colecciones arqueológicas del Alto Magdalena».
22. «Salud y bienestar intercultural de pueblos indígenas del Guaviare colombiano».
De igual forma, durante el segundo semestre se avanzó: 
1. En el mes de octubre inició el proceso de recopilación de investigaciones para el periodo 2024, este proceso es de suma importancia para la política ya que se debe vincular dentro de la política. Se recibieron en total 10 proyectos de investigación nuevos.
2. A la fecha se han realizado 16 mingas correspondientes a las diferentes investigaciones, dos de ellas hacen parte de la subdirección de patrimonio.
3. Durante este periodo los investigadores culminaron las investigaciones de la vigencia 2023 y presentaron novedades sobre cada una si se presentaron </t>
  </si>
  <si>
    <t>Para la vigencia 2024, se aprobaron 18 investigaciones para desarrollar en el ICANH, cada una se encuentra en una fase de desarrollo diferente 
De igual forma, durante el segundo semestre se realizó el seguimiento de las 18 investigaciones que hay para la vigencia 2024 y se evaluaron los proyectos que entran para la vigencia 2025. De este proceso, algunos proyectos culminan en la vigencia 2024 y los proyectos aprobados para la vigencia 2025 en total fueron 9. Asimismo, algunos investigadores entregaron sus productos en el mes de diciembre y se espera que en el mes de enero todos envíen sus productos finales, según lo comprometido en la vigencia.</t>
  </si>
  <si>
    <t>Durante el año 2023, se elaboran las líneas de investigación y se van a socializar para el día 19 de julio en un tercer encuentro sobre la política de investigación. 
Por otra parte, durante el segundo semestre, se realiza la presentación del esquema de las líneas de investigación y los programas para el año 2024 y la política de investigación</t>
  </si>
  <si>
    <t>Durante el año 2024, se realizaron las siguientes actividades: 
 1. Ponencia elaborada para ser presentada en el Congreso de ALA en la ciudad de Rosario (Argentina). XIV Reunión de Antropología del Mercosur Simposio Especial 7 - Territorios Patrimoniais, Conhecimentos Tradicionais de Impactos do Neoextrativismo: en busca de políticas públicas multisetoriais inovadoras para Argentina, Brasil de Colombia. “Territorios indígenas como territorios patrimoniales. Políticas transicionales, ambientales y patrimoniales en la amazonia colombiana”. Margarita Chaves, Icanh, 26 páginas. No se pudo asistir por falta de financiación.
2. Margarita Chaves:Working Paper - Seminario Internacional sobre Despojo y acaparamiento de tierras Land Deals Politics Iniciative-LDPI, Universidad de la Andes.
3. Juana Camacho: Ponencia en el Primer Congreso Internacional de la Asociación Latinoamericana de Historia Rural el 25 de junio, en el Simposio De la Tradición a Modernidad en las mesas colombiana y Mejicana. Viejos productos, nuevos consumos, siglos XVIII -XXI. 
4. Jorge Gamboa: manuscrito sobre Los pueblos de indios del Nuevo Reino de Granada un siglo después de la llegada de los europeos: el caso de las provincias de Tunja y Santafé, 1600-1650 
A su vez, en el segundo semestre se realizaron las siguientes actividades: 
1. En el marco del proyecto estratégico AGUA: se realizaron tres cartografías sociales hídricas en tres regiones diferentes del país.
2.Participación del proyecto ""“Transiciones sobrepuestas y nuevos escenarios de conflicto y paz”, etapa II"" en el coloquio Guerra, Paz y Medio Ambiente, desarrollado en el mes de agosto. 
3. Aceptación de la ponencia ""Territorialidades indígenas en tensión: Una lectura a través de los sitios de manejo especial y otros lugares de alto interés cultural, etapa I"", en el marco del proyecto de investigación que lleva el mismo nombre, en el congreso latinoamericano de sociología - ALAS 2024. La respuesta se recibió en el mes de septiembre la ponencia se presenta en el mes de noviembre.
4. Borrador artículo de investigación sobre Lenguas indígenas de la Cordillera Oriental con registros lingüísticos: El caso del duit y el muzo-colima, etapa I.
5. Envío del manuscrito “Los pueblos de indios del Nuevo Reino de Granada un siglo después de la llegada de los europeos: el caso de las provincias de Tunja y Santafé, 1600-1650” (año 4)"" . Al comité editorial.
6. Participación del proyecto ""Conocimientos tradicionales indígenas sobre los insectos comestibles, Etapa I"" en el coloquio Guerra, Paz y Medio Ambiente, desarrollado en el mes de agosto. 
7. Tres capítulos desarrollados en el marco de la cátedra de Choco."
8. Informe final de la investigación ""El origen y desarrollo de los cacicazgos en el altiplano cundiboyacense, desde el poblamiento prehispánico hasta el siglo XVII: los casos de Bogotá y Tunja”. Etapa 1 (2024).
9. Cartilla Ilustrada, primera versión. En el marco de la investigación sobre Insectos Comestibles.
10. Informe final del proyecto ""territorialidades indígenas en tensión: una lectura de los sitios de manejo especial y otros lugares de valor cultural"".
11. Entre rutas metodológicas en el marco de la investigación ""territorialidades indígenas en tensión: una lectura de los sitios de manejo especial y otros lugares de valor cultural"".
12. Presentación de propuesta de Simposio para el 18 congreso Nacional de Antropología (Popayán junio 3-6, 2025), (anexo propuesta) y sitio web donde se confirman los simposios aceptados.
https://sites.google.com/unicauca.edu.co/congresodeantropologia/convocatorias/simposios-aprobados
13. Presentación de resumen de la ponencia Cartografía, movilidad y justicia en patrimonios bioculturales del agua para la Conferencia de la Sociedad de Antropología Latinoamericana y del Caribe (SLACA) 2025. (anexo carta de aceptación). 
14. Entrega preliminar del informe final del Proyecto estratégico de Investigación, Gestión y Apropiación Social en torno a la Colección Arqueológica Tumaco - La Tolita, Archivo Histórico Diócesis de Tumaco (AHDT), historia oral del coleccionismo, este informe corresponde a las actividades y avances desarrollados por la subdirección de investigaciones.
15. Se entregan los documentos del coloquio y la versión del artículo de investigación publicable en el marco de la investigación ""Tensiones interétnicas en los procesos de restitución colectiva de tierras, etapa II""
16. Se envía el artículo  Sustrato chibcha en la lengua Duit.</t>
  </si>
  <si>
    <t>Para el año 2024 y específicamente durante el primer semestre, se contó con 3 títulos que ingresaron al ICANH
1. A un salto al pasado vol. 1
2. A un salto al pasado vol. 2
3. Historia Archivística
4. Monstruos orgánicos
5. Qué le pasa a la montaña
6. De Voltaire a Balmes
7. Fricciones II
8. Tras las huellas de los Chibchas
9. Nuestras Antropologías: Elaboraciones y problemas desde América Latina y el Caribe
10. Valle de Timaná: Historia del poblamiento prehispánico
Durante el segundo semestre de la vigencia, se contó con:
- Ruta de atención y restitución de derechos en casos de violencia sexual de la Casa de Gobierno Ati Kwakumuke de Pueblo Bello
- Alhajas de oro y perlas: Tipos y usos en Pasto, Barbacoas y Túquerres (1770-1851)</t>
  </si>
  <si>
    <t>Para el primer semestre de la vigencia 2026 se recibieron los siguientes libros titulados, así: 
1. Expresiones de agencia colectiva y construcción de símbolos en la comunidad local de Nueva Esperanza (siglos VI a.C. - XV d.C.); 
2. Mi tunjito
3. Flora de la Real Expedición Botánica del Nuevo Reyno de Granada (Tomo XVI)
4. ¿Dónde está el sombrero del abuelo?
5. El hundimiento del galeón San José: Carta y diario de a bordo de Pedro García de Asarta
6. Una teoría antropológica del valor cultural
7. Cañasgordas y El Alférez Real (Cali-Valle, Siglos XVII-XIX): Elementos críticos para una Arqueología del Relato
8. 1. Reinitas: Feminidad, niñas y belleza en Colombia
9. La Enfermedad Renal Crónica (ERC) y los derechos de los dializantes</t>
  </si>
  <si>
    <t>Para 2024 y específicamente en el primer semestre se publicaron dos números de las revistas especializadas del ICANH
1. Revista Colombiana de Antropología Vol. 60 Núm. 2
2. Revista Fronteras de la Historia Vol. 29 Núm. 2
Durante el segundo semestre, se adelantaron las siguientes actividades:
- La revista RCA: 
Culmino los albores para la publicación del número Vol. 61 Núm. 1 (2025) para el 1 de enero: https://revistas.icanh.gov.co/index.php/rca/issue/view/162
- La revista Fronteras de la Historia: 
Culmino los albores para la publicación del número Vol. 30 Núm. 1 (2025) para el 1 de enero: https://revistas.icanh.gov.co/index.php/fh/issue/view/166
- La Revista AP. 
Publicó el número Vol. 4 núm. 1, el 31 de diciembre de 2024. URL: https://revistas.icanh.gov.co/index.php/ap</t>
  </si>
  <si>
    <t>Durante el año 2025, se logra la firma de los siguientes convenios:
- Universidad Federal De Paraíba, convenio marco.
- CEFET, convenio marco y específico de movilidad.
- Universidad Diego Portales, convenio marco y específico de movilidad.
Continúan en gestión los siguientes convenios:
- Universidad De Federal De Minas Gerais
- UFMG
- Universidad de Concepción
- Ministerio de Educación, Formación Profesional y Deportes del Reino De España
- Universidad Finis Terrae
- Memorando de entendimiento Instituto Cervantes
- Universidad Internacional de la Rioja
- UNIR
PILA: Se gestiona el ingreso de 2 estudiantes provenientes de la Universidad Nacional de General Sarmiento, Argentina a la materia Electiva I: Novela histórica en voces femeninas, en el marco del Programa Virtual de Intercambio Latinoamericano PILA.
Se reporta avance en programa de intercambios virtuales ELE y Universidades aliadas así:
• Binghamton University. Clase: Gramática avanzada, conversación avanzada.
• Instituto federal de Sao Paulo. Clase: Español intermedio
• Florida Atlantic University. Clase: Español intermedio, cuento latinoamericano, literatura y cultura.
• State University of New York Oswego: Literatura y cultura, cine latinoamericano.
En el segundo semestre se realizo el Soporte de memorando de entendimiento entre el Instituto Cervantes del Reino de España y el Instituto Caro y Cuervo</t>
  </si>
  <si>
    <t>Para el año 2024, se avanzó en la Consolidación y Desarrollo del Estudio Técnico de Rediseño Institucional ICC 2024
El equipo de rediseño del Instituto ha avanzado significativamente en las fases de alistamiento, diagnóstico y diseño del rediseño institucional, conforme a la guía metodológica para entidades públicas del orden nacional.
Fase de Alistamiento: Se ha alcanzado un avance del 98%, con actividades como la formalización del equipo de rediseño, la identificación de la estructura organizacional actual, la caracterización de la planta de personal, y la coordinación con el Departamento Administrativo de la Función Pública.
Fase de Diagnóstico: Se ha completado un 92%, incluyendo análisis del marco legal, contexto externo, mapa de procesos, modelo de operación, y estructura organizacional. También se diseñó un cuestionario diagnóstico para identificar problemas, fortalezas y necesidades en recursos humanos, técnicos y financieros.
Fase de Diseño: El progreso es del 55%, trabajando en propuestas para la planta de personal, estructura organizacional, mapa de procesos y perfiles de empleo. Se están consolidando las versiones finales de estas propuestas a través de mesas técnicas.
En general, al primer trimestre, el estudio técnico de rediseño institucional tiene un avance del 81%. Una vez finalizado, será remitido a diversas instancias de aprobación, como el Consejo Directivo del Instituto, el Ministerio de las Culturas, las Artes y los Saberes, el Ministerio de Hacienda y Crédito Público, y el Departamento Administrativo de la Función Pública.
Al segundo trimestre con 83%: "De acuerdo con el Cronograma de avance establecido para el Rediseño Institucional a la fecha se ha realizado la compilación de la información relacionada a las Fases de alistamiento, diagnóstico, y actualmente nos encontramos en la Fase de Diseño (A la fecha se encuentra en desarrollo del Estatuto Docente para su posterior implementación una vez ese encuentre aprobado por parte del Consejo Directivo de la entidad. Se encuentra en desarrollo por parte del Grupo de Talento Humano el capítulo de costos de planta propuesta para la compilación y análisis final desde el Grupo de Planeación y Relacionamiento con el Ciudadano.
Nota: Avance de reporte con base a lo indicado por el Coordinador Grupo PLA"
El Estudio técnico fue presentado al Consejo Directivo el pasado 02 de septiembre: Sostuvimos una reunión clave con el Departamento Administrativo de la Función Pública (DAFP) en la cual se adquirió el compromiso de remitir el Estudio Técnico para comentarios por parte del DAFP.
09 de septiembre: El Consejo Directivo emitió un acuerdo que autoriza la modernización del Instituto, ajustando la estructura orgánica y la planta de personal para cumplir con los compromisos constitucionales e internacionales en la preservación del patrimonio lingüístico y literario. Además, se ha autorizado a la Directora General del ICC para gestionar todas las acciones necesarias con las instancias correspondientes.
En paralelo, hemos tenido reuniones con la asesora del Ministerio de las Culturas y delegados de la dependencia jurídica, donde se concluyó que el rediseño debe plantearse en dos fases: una para adoptar la nueva estructura y formalizar la planta, y otra que desarrolle un régimen especial para la planta docente, ya que el Decreto 1279 de 2002 y el Decreto 286 de 2024 no aplican a nuestra realidad institucional."
26 de septiembre se inició la ruta establecida en la Circular Conjunta 100-011 de 2023 Presidencia de la República presentando la solicitud de rediseño ante el Departamento Administrativo de Presidencia de la República (A la fecha de este reporte sin respuesta)
El 18 de diciembre de 2024 mediante oficio OFI24-00243433 / GFPU 13000000 el DAPRE emite autorización de inicio de trámite para revisar las gestiones ante el DNP, el Min Hacienda y el DAFP con el fin de obtener las respectivas viabilidades presupuestales y técnicas de conformidad con las disposiciones normativas vigentes.</t>
  </si>
  <si>
    <t>Para el año 2024 y específicamente el primer semestre se reporta el siguiente cumplimiento: 
Porcentaje de detractores: (3 / 43) * 100 = 6.98% Porcentaje de neutrales: (3 / 43) * 100 = 6.98% Porcentaje de promotores: (37 / 43) * 100 = 86.05%
NPS = % Promotores - % Detractores= 86.05% - 6.98%= 79.07
Segundo trimestre:
"Porcentaje de detractores: ( 6 / 75) * 100 = 8%; Porcentaje de neutrales: (8/ 75) * 100 = 11% Porcentaje de promotores: (61 / 75) * 100 = 81%
NPS = % Promotores - % Detractores= 81% - 8%= 73"
El porcentaje promedio para el primer semestre es de 76.
El ICC fue evaluado por más promotores que detractores y neutrales, lo que ubica el indicador es satisfactorio.
No obstante, en el informe trimestral se observan acciones de mejora, se socializaron  a los integrantes del CIGD el 07 de octubre de 2024, a fin de fomentar tratamientos de los factores internos y externos para mejoramiento continuo de los procedimientos desde las diferentes áreas del ICC.
Se cumplió con el objetivo del indicador.
No requiere suscribir plan de mejoramiento. Sin embargo, se sugiere la elaboración de una guía de encuestas de percepción de ciudadanías y grupos de valor para evaluar de manera más oportuna la experiencia con el ICC, a fin de implementar seguimiento a las recomendaciones que se documentan en los informes trimestrales de las PQRSDF.
El porcentaje promedio para el primer semestre es de 77</t>
  </si>
  <si>
    <t>Durante el año 2025, se realizó la intervención de 57 folios específicamente en el primer trimestre, correspondientes al fondo patrimonial de José Manuel Marroquín. Se realizó la intervención de 1043 folios durante el segundo trimestre, correspondientes al fondo patrimonial de José Manuel Marroquín
En el tercer trimestre, se realizó la intervención de 1162 folios, correspondientes al fondo patrimonial de José Manuel Marroquín. Hasta el momento se ha hecho la intervención de 2.262 folios, y ya que la meta del año 2025 es de 1500, ya se logró la meta establecida para el año. 
En el cuarto trimestre, se realizó la intervención de 982 folios correspondientes al fondo patrimonial de José Manuel Marroquín. Hasta el momento se ha hecho la intervención de 3.244 folios, y ya que la meta del año 2025 es de 1500, ya se logró la meta establecida para el año</t>
  </si>
  <si>
    <t>Durante el año 2024, específicamente en el primer trimestre; de 57 como población objetivo para el Diplomado de documentación lingüística, se matricularon 74 personas para el primer corte de convocatoria. Segundo trimestre: De 57 como población objetivo, según la meta para el Diplomado de documentación lingüística, se matricularon 44 personas para el segundo corte de convocatoria, cumpliendo con el objetivo del indicador estratégico.
Para la presente vigencia se aumentó la participación anual en programas de documentación audiovisual de lenguas nativas un 104%,superando la meta programada</t>
  </si>
  <si>
    <t>Durante el año 2025 se realizaron las siguientes acciones: 
25% de "Se efectúo la etapa de recolección de la documentación saliente del contrato de consultoría ICC-CO-234-2024, cuyo objeto es: “Contratar la consultoría para realizar la ingeniería detallada necesaria para la
remodelación y ampliación de las redes eléctricas en la sede Hacienda Yerbabuena del Instituto Caro y Cuervo, ubicada en Chía, Cundinamarca"
La meta anual del 2025 es 0, no obstante se reportaron avances trimestrales y se observa el último porcentaje como el consolidado anual. No se indica en estado terminado por la particularidad reportada, no infiere algún incumplimiento.
40% de Inicio al proyecto de renovación de redes eléctricas de la Casa Museo Marroquín a través del contrato de obra ICC-OB-231-2025, cuyo objeto es: “Llevar a cabo las obras de modernización y normalización de las redes eléctricas de la casa Marroquín perteneciente al instituto Caro y Cuervo sede Chía." Se adjunta Acta de Inicio.
Del 18 de septiembre al 15 de diciembre de 2025, la obra ha tenido un avance de ejecución del 67,58%. Es importante mencionar que la obra tendrá adición presupuestal y prórroga para el 2026, con la finalidad de que el proyecto abraque nuevos ítems en relación a seguridad y acceso, monitoreo ambiental, red contra incendios y sonido ambiental. La razón, ya que proyecto inicial solo contemplaba sistema de toma corriente, sistema de iluminación y sistema de cableado estructurado CCTV.</t>
  </si>
  <si>
    <t>Para el año 2024 se realizaron las siguientes activades: 
Actividad N°1 realizada mediante Hoja de Excel con identificación de actores, en donde se reconocen las líneas de trabajo con cada uno de estos. Lo cual es un insumo para la actividad No. 2
"Actividad No. 2 realizada mediante reuniones a Secretaría de Turismo de Chía, Secretaría de ambiente de Chía, Universidad Bosque y Fundación Parque Jaime Duque. Se adjunta actas de reunión.
Actividad No. 3: Donación de 50 alisos por parte del Vivero Maná. Se incluye registros fotográficos de los individuos en la Hacienda Yerbabuena. Se procede a su siembra y demarcación.
Actividad No. 4. Se avanzó en septiembre en caminata con integrantes de la Hacienda Yerbabuena explicando los 7 proyectos de los componentes del PUEAA. En diciembre la visita de la CAR para revisar el avance del PUEAA y se radicará el reúso de agua residual tratada a finales de diciembre. Es por esto que esta pieza se realizará a finales de diciembre de 2024."
Con 80% para la vigencia 2024, se cumplió con el mínimo requerido por el indicador según los parámetros definidos en los entregables. En la hoja de vida del indicador, se exponen los factores de mejora.</t>
  </si>
  <si>
    <t>Durante el 2025 se realizaron las siguientes acciones: 
Primer trimestre: Los talleres de escritura creativa y edición comunitaria están en proceso de definición y los talleres de la imprenta ya se definió el cronograma
Segundo trimestre:
"1. Talleres de la Imprenta Patriótica
Se realizaron dos (2) talleres durante el segundo trimestre de 2025:
• Mayo: Taller pago gestionado a través del área de Educación Continua. El proceso incluyó convocatoria, inscripción y certificación de participantes.
• Junio: Taller gratuito gestionado por el Programa Público, por indicación de la Dirección General, dado que el espacio fue ofertado sin costo y tiene una duración inferior a 12 horas.
o Se inscribieron 30 personas. Se aplicó una rúbrica de evaluación de perfiles. Se generaron listados de opcionados y seleccionados.
2. Talleres de edición comunitaria
Se ha realizado un (1) taller piloto de edición comunitaria en Palenque, Bolívar. De los 10 talleres programados
• Se definieron los territorios en los que se desarrollarán los siguientes talleres.
• Se puso en marcha la convocatoria para selección de estudiantes auxiliares que acompañarán los talleres.
• Se realizaron acercamientos con posibles líderes de taller.
• Se llevó a cabo la concertación con gestores territoriales.
• Los soportes documentales se encuentran en la carpeta “Talleres en territorio”.
3. Actividades del Programa Público:
• Se ejecutaron un total de 20 actividades del Programa Público:
Mayo: 7 actividades
o Homenaje al poeta Rabindranath Tagore en su natalicio. Premio Nobel de Literatura 1913.
o Una biblioteca personal y el oficio de librero: Conversación con Álvaro Castillo Granada
o Recorrido guiado a Funcionarios del Instituto Caro y Cuervo por la exposición ""El placer del paisaje"".
o Taller de Pintura
o Cierre exposición ""El placer del paisaje""
o Taller La emoción entre líneas: conversaciones sobre salud mental
o Verde que te quiero ver: botánica, pintura y poesía en la exposición ""El placer del paisaje. Pintura y poesía en Colombia, 1840 - 1940
Junio: 13 actividades
o Reducir las desigualdades lingüísticas: experiencias de líderes y lideresas sociales en investigaciones participativas aplicadas con la Acción Marie Sklodowska-Curie ReDes_Ling
o CLACSO: Mesas temáticas Resistir desigualdades lingüísticas: glotopolítica y educación
o Presentación de los libros: Las semillas del Muntú y Alfabeto de una mujer raíz
o Conversar con máquinas: claves para usar los modelos de lenguaje
o Un futuro fatídico: metaversos, futurópolis, vigilancia y eco distopía en la literatura hispanoamericana pospandémica.
o DE LA HERIDA AL DESEO. Presentación del libro La frontera encantada de Giuseppe Caputo
o ""Taller y visita guiada por la exposición ¿Será cerámica? - Multiversos cerámicos: aproximación a las colecciones alfareras del ICC""
o El arte como territorio de resistencia afrocuir
o Cultura ballroom: arte, narrativas y resistencias afrocuir
o Taller metodológico ReDes_Ling nodo Colombia (recorrido por Sumapaz)
o Encuentro ReDes_Ling Bucaramanga: Discurso Público y Ciudadanía
o Encuentro de cierre de semestre
o La emoción entre líneas: conversaciones sobre salud mental
4. Actividades por Territorialización
• En el marco de la conmemoración de los 500 años de Santa Marta, se realizó una (1) actividad en el mes de mayo.
5. Talleres de Escritura Creativa
• Al corte del segundo trimestre de 2025, no se han realizado talleres de Escritura Creativa.
Consolidado de actividades de apropiación social del conocimiento
• De las 40 actividades programadas para 2025, al corte del segundo trimestre se han ejecutado 24 actividades.
"Talleres de la Imprenta Patriótica
Entre julio y septiembre se realizaron tres (3) talleres en la Imprenta Patriótica. Desde el mes de junio se abrió la oferta de manera gratuita, por lo cual se realizó convocatoria abierta a la ciudadanía en general. Hasta la fecha se reportan 80 personas inscritas, de las cuales se seleccionaron 18 personas, pues el cupo máximo por taller es de 6 participantes. El proceso de elección se hizo en un trabajo articulado entre el Programa Público y la Imprenta Patriótica. Se diseñó una rúbrica y un proceso de selección que garantice la pertinencia del espacio para las personas interesadas. Se tuvo participación efectiva y certificación académica de 12 personas.
Actividades del Programa Público
Entre julio y septiembre del 2025 se realizó la gestión, divulgación e implementación de 34 actividades, distribuidas mensualmente así:
Julio: 10 actividades
1. De sobremesa y las dificultades de convertirse en adulto
2. Gramática de los suelos. Taller de activación de la exposición ¿Será cerámica?
3. Presentación de libro: Que pase lo peor (pero que tenga buen ritmo)
4. Consciencia sonora. Taller introductorio sobre particularidades de pronunciación de las lenguas indígenas en Colombia
5. Micrófono abierto. Poemas de libertad.
6. Presentación del libro: Poesía Afrovenezolana: Primera Antología
7. Lexicografía ciudadana. Taller introductorio a la lexicografía y el uso de LEXICC
8. Talleres de la Imprenta Patriótica Taller N° 3""
9. Un estado inexacto de las cosas: Club de lectura de poesía colombiana contemporánea
10. Sobre revistas y colecciones político culturales en la Colombia de los años 70
Agosto: 13 actividades
1. Clase abierta. Literatura - mundo: leer y releer a Roberto Bolaño
2. Presentación de libro. Dai Werakaura. Huellas de resistencia en la palabra y el cuerpo de las mujeres embera dóbida, chamí y katío
3. Instalación y taller presencial. Palabras bajo un mismo cielo. Taller con la Astroteca del Planetario de Bogotá
4. Imaginar el futuro desde el Sur. La soberanía haitiana en el régimen neoliberal
5. Taller de collage. Ciudad con alma: historia y nostalgia de Bogotá
6. Lo que arde bajo la piel y la ciencia del malestar en De sobremesa
7. Bogotá, el nuevo territorio Nasa: dinámicas de pervivencia cultural y lingüística
8. Estrategias de autoraducción en las literaturas tsotsil y wayuu
9. Talleres de la Imprenta Patriótica N° 4
10. Un canto a la tradición gastronómica y sus relatos. Presentación de la agrupación Notas Parranderas de la Escuela de formación artística de la Secretaría de Cultura y Juventudes. Director maestro José ViLlaveces
11. Conversación con sabedores y cocineros. Amasijos, fermentos y tradición gastronómica cundiboyacense en la literatura colombiana
12. Presentación del libro. Ecotono: revoluciones silenciosas. Tecnologías alimentarias y sus usos como medios alternativos de conservación cultural y ambiental
13. Taller de mediación LEO: hacia un léxico de la gastronomía en la literatura colombiana
Septiembre: 11 actividades
1. Clase abierta. Taller de manejo de equipos. Diplomado de documentación audiovisual de lenguas nativas
2. La montaña y sus intimidades. Conversación con Mujeres Firmantes de Paz. Semana por la paz
3. Taller de investigación participativa. Memorias vivas de la lengua de señas colombiana (LSC). Día internacional de la Lengua de Señas Colombiana
4. Palabras como refugio. Experiencias de etnoeducación y reconstitución cultural en las comunidades afro de Risaralda
5. Recorrido guiado. Ecos del bosque andino. Poesía y naturaleza en la reserva de fauna y flora de la Hacienda Yerbabuena
6. Suturas visuales. Taller de intervención artística sobre archivos médicos.
7. Cita a ciegas con un libro. Librería Yerbabuena. 20% y 30% de descuento en la librería Yerbabuena
8. Palabras bajo un mismo cielo. Taller de marquetería para principiantes
9. La edición en Brasil: itinerarios de investigación y construcción de un mercado en América Latina.
10. Estaba la pájara pinta sentada en el verde limón. 50 años de la novela
11. Taller de la Imprenta Patriótica N° 5
Talleres de territorialización:
- Julio: (2) talleres
Taller de la Belleza Santander de edición comunitaria
Taller en Carreto Atlántico de edición comunitaria
-Agosto: (5) talleres
Taller en Leticia de edición comunitaria
Taller en Pasca Cundinamarca de edición comunitaria
Taller de escritura creativa en Santa Marta
Taller de escritura creativa Piendamo
Taller de escritura creativa Tunia
-Septiembre: (4) talleres
Taller en Riohacha escritura creativa
Taller en Riohacha edición comunitaria
Taller de edición comunitaria en Sibundoy
Taller de lexicografía en Quibdó
En el tercer trimestre se han realizado en total 48 actividades y en total de la vigencia 40"
'Talleres de la Imprenta Patriótica
Entre octubre y noviembre se realizaron tres (2) talleres en la Imprenta Patriótica. Desde el mes de junio se abrió la oferta de manera gratuita, por lo cual se realizó convocatoria abierta a la ciudadanía en general. Hasta la fecha se reportan 87 personas inscritas, de las cuales se seleccionaron 14. En octubre participó un grupo de docentes artistas de la Secretaría de Cultura y Juventudes de Cota. Se. Se tuvo participación efectiva y constancia de participación de 10 personas.
Actividades del Programa Público
Además de los dos talleres de la Imprenta Patriótica, entre octubre y diciembre del 2025 se realizó la gestión, divulgación e implementación de 34 actividades, distribuidas mensualmente así:
Octubre: 4 actividades
1. Taller de poesía | De burócratas y churrascos: lo trágico, lo festivo y lo cotidiano de la muerte en la poesía de Héctor Rojas Herazo y Álvaro Miranda.
2. Semana del libro ICC |La tumba de la común palabra. Apreciación y ejercicios de escritura a partir de la poesía de Héctor Rojas Herazo y Álvaro Miranda.
3. Semana del libro ICC |Ciclo de formación Leer como un editor.
4. Recorrido guiado |Claves para leer la naturaleza | Observación de árboles nativos en la Hacienda Yerbabuena
Noviembre: 15  actividades
1. Revistas para la infancia: un acercamiento de las publicaciones infantiles de Chile y Colombia en la década de 1930.
2. Fahn fi wi” Políticas propias de protección del kriol como lengua nativa del archipiélago de San Andrés, Providencia y Santa Catalina.
3. ⁠⁠El ⁠Foto reportaje inédito de Rafael González 40 años después de la toma y retoma del Palacio de Justicia.
4.Taller |Hacer las paces: palabras y expresiones que narran la violencia en Colombia
5. Presentación de libro | Los espantos de mamá | Gilmer Mesa
6. Ciclo de formación | Contradicciones: un taller de perfiles literarios.
7. III Seminario de actualización para docentes y mediadores de lectura: nuevas coordenadas para una enseñanza libre de la lectura y la creación literaria.
8. Taller de escritura creativa |Torcer la realidad Atenea Cruz - Escritora mexicana
9. Ciclo de formación | Leer como un editor |Cupos limitados
10. Multiversos. Un viaje cósmico a través de la poesía. Recital y proyección en el Domo del planetario de Bogotá
11. 93 años del natalicio de Beatriz González |Proyección del documental Beatriz González ¿Por qué llora si ya reí?
12. Charla| Leer la memoria, tejer el futuro: clubes de lectura frente al conflicto armado
13. Presentación del libro | De la crónica a la novela. Los personajes tipo en la obra de José Antonio Osorio Lizarazo Novedades del Sello Editorial ICC
14. Presentación del libro La lectura: percepción y procesamiento temporal
15. Novedades del Sello Editorial. Presentación del libro Mabungú triunfo: poéticas de resistencia afro en María Teresa Ramírez. Novedades del Sello Editorial ICC
Diciembre: 6 actividades
1. El deseo nacionalista: episodios del costumbrismo decimonónico latinoamericano.
2. Imaginar el futuro desde el Sur | Lumpen capitalismo en Colombia: la guerra privatizada y su deriva paramilitar
3. Presentación de libro | Sin medias tintas. Tres siglos de historia de Colombia en El Espectador
4. La hoja que une | Justicia y memoria cultural de la planta de coca
5. Inauguración exposición Huellas del camino. El ALEC y Ramón Torres Méndez.  En verso y en glosa con Jorge Velosa
6. Verde y azul Un recorrido guiado por la ronda hídrica de la Hacienda Yerbabuena</t>
  </si>
  <si>
    <t>Se realizaron 9 acciones en el marco del Programa Público durante el primer trimestre del año.  
ENERO 
1. Palestina y la arquitectura de la violencia global: lecturas desde el sur 
Ciclo: Imaginar el futuro desde el Sur 
FEBRERO 
2. Clase abierta: Exteriores de la escritura creativa – Patrimonio cultural | Museos 
Maestría en Escritura Creativa 
3. Clase abierta: Exteriores de la escritura creativa – La biblioteca como espacio social y las transformaciones del archivo 
4. Muyquyta acubun chizahac aguecua: Bogotá, su lengua que es raíz. Taller y encuentro musical con Suba Chune
MARZO 
5. Clase abierta: El libro bajo la Guerra Fría Cultural en América Latina – Sesión 1 
6. Clase abierta: Exteriores de la escritura creativa – Sesión 3. Diseño gráfico, pauta editorial y libro expandido 
7. Club de lectura de poesía colombiana contemporánea: “Un estado inexacto de las cosas” Sesión 1 - Maternidad 
8. Ciclo de formación: Racialización, canon y nación (sesión 1) . Lecturas comparadas de María y Afuera crece un mundo 
9. Taller de escritura: Revisión tecno mecánica de metáforas. Día Mundial de la Poesía
TERRITORIALIZACIÓN:
Se realizaron 6 acciones en el segundo trimestre en el marco del proyecto de Territorio de palabras así:
1. Taller de Escritura Creativa en Piendamó, Cauca. 24 de abril de 2026
2. Taller de Escritura Creativa en Tunía, Cauca. 25 de abril de 2026
3. Taller de Edición comunitaria en Tunja, Boyacá. 22 y 23 de mayo de 2026
4. Taller de Edición comunitaria en Cota, Cundinamarca. 29 y 30 de mayo de 2026
5. Taller de Escritura Creativa en Barranquilla, Atlántico. 5 de junio de 2026
6. Taller de Escritura Creativa en Barranquilla, Atlántico. 6 de junio de 2026
PROGRAMA PÚBLICO:
Se realizaron 45 acciones en el segundo trimestre en el marco del Programa Público, así: 
ABRIL  
1. Ciclo de formación - Publicar no es terminar: la circulación como parte de un proyecto editorial
2. Clase abierta - Archivos radiofónicos y producción editorial Sesión 1. Alfabetización campesina por Radio Sutatenza - 13 de abril (5:00 p.m.) Sesión 2. Taller de experimentación radiofónica - 27 de abril (3:00 p.m.) 
3. Clase abierta - El libro bajo la Guerra Fría Cultural en América Latina – Maestría en Estudios Editoriales Sesión 2. El caso de Fondo de Cultura Económica (13 de abril - 5:00 p.m.) Sesión 3. El ‘Boom’ latinoamericano bajo la Guerra Fría Cultural ( 20 de abril - 5:00 p.m.)
4. Conferencia - Trayectoria de la revista Pan (1935–1940): etapas, mediaciones y límites de un proyecto cultural - Maestría en Estudios Editoriales
5. Clase abierta - Exteriores de la escritura creativa | Sesión 4 Escritura con comunidades
6. Conversatorio- Reescribir desde la afrodiáspora - Encuentro con la escritora Adelaida Fernández Ochoa
7. Consciencia sonora - Taller introductorio sobre particularidades sonoras de lenguas indígenas en Colombia
8 Taller Tu impronta en la imprenta Encuentros con la Imprenta Patriótica del Instituto Caro y Cuervo
9. ¿Quieres estudiar la Maestría en Enseñanza de Español  como Lengua Extranjera? Descubre qué investigan nuestros estudiantes
10. Más que libros: una apuesta por la independencia y la sostenibilidad. Resultados del CENEDIC 2024
11. Presentación de libro Fundar Cuidado: figuras de conservación en territorios de Colombia
12. La traducción de literatura latinoamericana al bengalí - Conversación con el escritor Anisuz Zaman (India)
13. Radio consultas: tutoriales para la conversación - Taller de experimentación sonora con Radio Sutatenza
14. Presentación de libro digital De-volver al San Juan. Memorias y vivencias del Hospital San Juan de Dios
15. Charla 50 años después de León de Greiff
16. Leer, escribir y editar. Encuentro con las Maestrías del Instituto Caro y Cuervo"
17. Cátedra de Pensamiento Afrodiaspóricos – Conversatorio Promoción de lectura y crítica literaria desde clubes de lectura afro centrados
18. Surgir: Memoria de la historia de la lengua de señas colombiana
MAYO
19. Presentación de libro - Testamento goliardo, de Helcías Martán Góngora
20. Imprenta, archivo y letra- Creación de la tipografía Yerbabuena del Instituto Caro y Cuervo"
21. Presentación del Repositorio de Lenguas Nativas de Colombia 
22. Conversatorio - Museologías decoloniales: la representación de lo afro en el Museo de América
23. Escritura espontánea de diarios en la Librería Yerbabuena - Homenaje a Soledad Acosta de Samper
24. Ciclo de formación - Leer como un editor 09, 16, 23 y 30 de abril - 4:00 p.m.
25. Conferencia - Cuestiones agrarias: la novela latinoamericana en la vía al capitalismo
26. Conferencia - Noir: De la sombra a la luz elegida. Cuando el cine africano reescribe los relatos del continente
27. Hagamos manada: desmintiendo la escritura solitaria – presentación de trabajos de grado en proceso de la maestría en Escritura Creativa. 
28. Proceso de formación corta Lexicografía ciudadana (modalidad virtual). Introducción a la creación de diccionarios. 20 y 27 de mayo
29. Presentación de libro. Edición de mesa: desarrollo de proyectos editoriales, de Scott Norton. 
30. Club de lectura de poesía colombiana contemporánea “Un estado inexacto de las cosas. Sesión 3. Poesía y enfermedad
31. Conversatorio - Literatura y oralidad en espacios museales I Creación y crítica como experiencia
32. Conversatorio. Un ma(n) pueblerino. Centenario de Álvaro Cepeda Samudio
JUNIO 
33. Hablar para entendernos. Herramientas para debatir con respeto y claridad 
34. Taller de poesía Entre la respiración y el montaje. 
35. Escritura de cartas para seguir hablando
36. Ciclo de formación - Puentes y barreras de la comunicación: palabra, presencia y conexión 
37. Argumentación y escucha para sostener conversaciones entre opiniones contrarias
38. Historia de la comunicación en el siglo XIX colombiano - Conversatorio sobre los libros El mundo de la opinión, de Gilberto Loiaza y Conexiones libreras, de Juan David Murillo
39. Taller Palabras que construyen cuidado en tiempos de conversaciones difíciles  
40. Cátedra de pensamientos afrodiaspóricos. Conversatorio - La palabra como territorio de resistencia afrocuir - - Conmemoración día del Orgullo LGBTIQ+
41. Conferencia - Estrategias antirracistas, anti patriarcales y decoloniales en espacios museales y pedagógicos: 3 casos de mujeres esclavizadas desde los archivos
42. Taller Lo que todavía podemos decirnos
43. Taller Una conversación posible. Escucha, argumento y comprensión mutua
44. De Ítaca a Cuba - La Odisea, de Homero, en la voz de Laura Mestre Hevia, su primera traductora al español
45. Club de lectura de poesía colombiana contemporánea “Un estado inexacto de las cosas" - Sesión 4. Poesía y duelo</t>
  </si>
  <si>
    <t>Para el año 2024, durante el primer trimestre se realizaron dos jornadas de socialización, para los cuales asistieron 93 personas de 232.
En el segundo semestre se desarrollaron las siguientes actividades: 
 17/09/2024 se realizó el Taller Presencial-Casa Cuervo: Taller de cultura de datos: mejorando la formulación de actividades del Plan de Acción en el cual se contó con la asistencia de 38 personas y la participación durante las actividades de interacción de 31 personas
24/09/2024 se realizó Virtual-Yerbabuena: Taller de cultura de datos: mejorando la formulación de actividades del Plan de Acción en el cual se contó con la asistencia de 35 personas y la participación de 21 personas en las actividades de interacción
19/09/2024 se realizó el taller presencial: Gestión proyectos de inversión dirigido a los líderes directivos del Instituto, se contó con la participación  7 personas incluidas la directora, subdirectores y sus delegados para la administración de los proyectos de inversión. El taller continuó el 23/09/2024.
26/09/2024 se  realizó el taller presencial: Gestión proyectos de inversión dirigido a coordinadores de Grupo y se contó con la participación de 23 personas entre coordinadores y delegados por las dependencias para el desarrollo de los proyectos de inversión
"Talleres realizados:
Taller cultura de datos - observatorio editorial: 30/10/2024
Taller de sensibilización de la diversidad lingüística y cultural del país: 02/12/2024 03/12/2024"</t>
  </si>
  <si>
    <t>Durante el año 2025, se presentó un porcentaje de avance del 30% en cuanto a: "Del plan de mejora 2024.AU09.08.02 (actualización de la política curricular) por el momento se ha solicitado la revisión por parte de los Coordinadores académicos y de la Coordinadora de Virtualización, a quienes se solicitó revisar el documento e incorporar las necesidades que deben contemplarse para la modalidad virtual.
Del plan de mejora 2024.AU09.08.01 (actualización de los lineamientos pedagógicos), aún no se presentan avances. Se están esperando las observaciones de la política curricular para solicitar los comentarios de los coordinadores académicos y de virtualización a los lineamientos pedagógicos. Estos comentarios serán nuestro punto de partida para avanzar con la actualización del documento.
Del plan de mejora para el Grupo de Biblioteca Especializada, se subieron las evidencias respectivas para las acciones 1 (Ampliar el horario de la biblioteca durante el periodo académico de los estudiantes, de manera que los estudiantes puedan acceder a la biblioteca después de las 5:00 de la tarde) y 5 ( Revisión del programa de capacitaciones de la biblioteca dirigido a la comunidad: capacitaciones de la jornada de inducción para estudiantes nuevos (una cada semestre), capacitaciones con proveedores de bases de datos, alistamiento de grabaciones de las capacitaciones realizadas en el año para una redifusión del contenido a los estudiantes que requieran una reinducción). Las evidencias de las acciones 2, 3 y 4 se subirán para los próximos informes trimestrales
Del plan de mejora 2024.AU09.06.01. (Fortalecer los mecanismos de comunicación de la FSAB con la comunidad de estudiantes de los programas de Maestría), aún no se presentan avances. Se programará reunión para validar los trámites que se requieren divulgar.
Del plan de mejora 2024.AU09.07.01. (Fortalecer la jornada de inducción de estudiantes) se incluyó en el calendario 2025 la jornada de inducción de estudiantes y esta incluyó la inducción general de la FSAB y del programa.
Del plan de mejora 2024.AU09.07.02. (Fortalecer el programa de bienestar estudiantil), 1. se realizó entrega y actualización de carnés 2024-2, se está a la espera de completar las fotografías de los estudiantes nuevos 2025-1 para expedirlos en físico. 2. Se realizó comunicación con 3 cajas de compensación para verificar la posibilidad de suscribir convenios, se está a la espera de iniciar el proceso con Compensar. 3. Se solicitó a comunicaciones la creación del banner del boletín de bienestar universitario, medio que se utilizará para divulgar las campañas de bienestar. 4. Se aplicó nuevamente el formulario de caracterización de bienestar estudiantil.
Del plan de mejora 2024.AU09.07.03. (Fortalecer los mecanismos de interacción entre el egresado y la institución), las actividades 1 y 2 aún no presentan avance. 3. Se actualizó el micrositio de egresados en la página web institucional. 4. Se realizó reunión con autoevaluación donde se actualizó el formulario para candidatos a grado, se estableció un formulario para los egresados que llevan 2 años de graduados y se creó otro formulario para realizar seguimiento a los 5 años de egreso."
Al segundo trimestre con el 50% en cuanto a: "Del plan de mejora 2024.AU09.08.02 (actualización de la política curricular) se finalizó la revisión del documento de manera conjunta entre Carolina Navarrete y Carmen Amalia Camacho. Se incluyeron varios componentes para la modalidad virtual: distribución de crédito académico, principalmente. Se entregó el documento al consejo de Facultad quien revisará el documento en su versión definitiva y actualizada.
Del plan de mejora 2024.AU09.08.01 (actualización de los lineamientos pedagógicos), aún no se presentan avances. Se iniciarán avances en el tercer trimestre del año.
Del plan de mejora para el Grupo de Biblioteca Especializada, se subieron las evidencias respectivas para las acciones 1 (Ampliar el horario de la biblioteca durante el periodo académico de los estudiantes, de manera que los estudiantes puedan acceder a la biblioteca después de las 5:00 de la tarde) y 5 ( Revisión del programa de capacitaciones de la biblioteca dirigido a la comunidad: capacitaciones de la jornada de inducción para estudiantes nuevos (una cada semestre), capacitaciones con proveedores de bases de datos, alistamiento de grabaciones de las capacitaciones realizadas en el año para una redifusión del contenido a los estudiantes que requieran una reinducción). En el primer trimestre del años Las evidencias de las acciones 2 y 3 se subirán para los próximos informes trimestrales. La evidencia de las acción 4 se precisa, en
la primera parte del documento, la información sobre las capacitaciones de las bases de datos programadas en el período que va de julio a diciembre de 2025. En la segunda parte, se precisan las estrategias que desde el mes de febrero de este año se han llevado a cabo con el área de
comunicaciones para divulgar las colecciones bibliográficas de la Biblioteca JMRS
Del plan de mejora 2024.AU09.06.01. (Fortalecer los mecanismos de comunicación de la FSAB con la comunidad de estudiantes de los programas de Maestría), Se programará reunión con comunicaciones para revisión de la información publicada en la página web y las campañas de divulgación.
Del plan de mejora 2024.AU09.07.01. (Fortalecer la jornada de inducción de estudiantes), en el calendario 2025 se incluyó la inducción como parte de las actividades programadas.
Del plan de mejora 2024.AU09.07.02. (Fortalecer el programa de bienestar estudiantil), 1. se realizó entrega y actualización de carnés 2025-1, 2. Se realizó reunión con Stark Gym y se está trabajando en el estudio previo para suscripción de un convenio que beneficiará a estudiantes, funcionarios, contratistas y egresados. 3. Se comparte quincenalmente boletín de bienestar universitario con información de interés para los estudiantes. Mensualmente se comparte boletín de ofertas laborales.4. En la actividad de cierre de semestre se impulsó la necesidad de contar con la información de la encuesta de caracterización, por lo anterior, se lograron algunas participaciones más.
Del plan de mejora  2024.AU09.07.03. (Fortalecer los mecanismos de interacción entre el egresado y la institución), las actividades 1 y 2 aún no presentan avance. 3. Se actualizó el micrositio de egresados en la página web institucional con la información de la nueva representación estudiantil. 4. Se continúan aplicando los formularios establecidos, se cuenta con la información de los 5 graduados del primer semestre 2025."
Con datos del tercer trimestre sobre: "Del plan de mejora 2024.AU09.06.01. (Fortalecer los mecanismos de comunicación de la FSAB con la comunidad de estudiantes de los programas de Maestría), desde Bienestar Universitario se creó boletín para compartir información relevante para la comunidad estudiantil (talleres y servicios de bienestar, convocatorias e información de salud mental, entre otras). Este boletín se comparte quincenalmente.
Del plan de mejora 2024.AU09.07.03. (Fortalecer los mecanismos de interacción entre el egresado y la institución), la actividad 1 está en diseño la convocatoria para postular a los candidatos. Sin embargo, el abogado nos informó que este reconocimiento solo puede normarse a través del Consejo Directo, por lo que se debe trabajar en una propuesta para aprobación de este órgano. Las actividades 2 y 4 al derivarse de la primera, no presentan avance. 3. Se actualizó el micrositio de egresados en la página web institucional.
Del plan de mejora 2024.AU09.08.02 (actualización de la política curricular) esta se solicitó aprobación por parte de Comité académico en la sesión del 15 de septiembre de 2025. Se está esperando la firma del acta para entregar el documento a Planeación para su actualización en el SIG. Los lineamientos pedagógicos se revisaron y se entregaron a los coordinadores académicos para su revisión y comentarios con lo cual se pueda presentar la política en la sesión de noviembre del comité de facultad y en la sesión de diciembre del comité académico institucional.
Del plan de mejoramiento para el Grupo de Biblioteca Especializada, se subieron las evidencias respectivas para las acciones 1 (Ampliar el horario de la biblioteca durante el periodo académico de los estudiantes, de manera que los estudiantes puedan acceder a la biblioteca después de las 5:00 de la tarde), 2 (identificación de títulos de alta consulta en la biblioteca), 4 (plan de comunicaciones de la biblioteca) y 5 y 6 ( Revisión del programa de capacitaciones de la biblioteca dirigido a la comunidad: capacitaciones de la jornada de inducción para estudiantes nuevos (una cada semestre), capacitaciones con proveedores de bases de datos, alistamiento de grabaciones de las capacitaciones realizadas en el año para difusión del contenido a los estudiantes que requieran una reinducción). Las evidencias de la acción  3 se subirán para el próximo informe trimestral. La evidencia de la acción 4 se precisa, en  la primera parte del documento, la información sobre las capacitaciones de las bases de datos programadas en el período que va de julio a diciembre de 2025. En la segunda parte, se precisan las estrategias que desde el mes de febrero de este año se han llevado a cabo con el área de comunicaciones para divulgar las colecciones bibliográficas de la Biblioteca JMRS"
"Del plan de mejora 2024.AU09.06.01. (Fortalecer los mecanismos de comunicación de la FSAB con la comunidad de estudiantes de los programas de Maestría), desde Bienestar Universitario se han venido creando los boletines con información (talleres y servicios de bienestar, convocatorias e información de salud mental, entre otras). Este boletín se comparte quincenalmente.
2024.AU09.07.03. (Fortalecer los mecanismos de interacción entre el egresado y la institución), No se realizo acción con respecto al plan de mejora, se espera que para la vigencia 2026, se elabore el correspondiente acuerdo para presentar al consejo directivo. Las actividades 2 y 4 al derivarse de la primera, no presentan avance. 3. Se realizo la caracterización de egresados y se elaboran las piezas de encuentro de egresados.
Del plan de mejora 2024.AU09.08.02 (actualización de la política curricular) Política curricular al 100%, fue aprobada por comité académico el 15 de septiembre y cargada en el SIG el 2 de diciembre, adicionalmente se colgó en el micrositio de aseguramiento de la calidad. Los lineamientos pedagógicos van en un 90%, fueron aprobados por el comité académico del 12 de noviembre. Está pendiente la aprobación del comité académico para solicitar la actualización al SIG y cargue en la página. Se solicito comité académico a la subdirección académica y aún está pendiente por programarse. No hay fecha definida.
Del plan de mejoramiento para el Grupo de Biblioteca Especializada, se subieron las evidencias respectivas para las acciones 1 (Ampliar el horario de la biblioteca durante el periodo académico de los estudiantes, de manera que los estudiantes puedan acceder a la biblioteca después de las 5:00 de la tarde), 2 (identificación de títulos de alta consulta en la biblioteca), 4 (plan de comunicaciones de la biblioteca) y 5 y 6 ( Revisión del programa de capacitaciones de la biblioteca dirigido a la comunidad: capacitaciones de la jornada de inducción para estudiantes nuevos (una cada semestre), capacitaciones con proveedores de bases de datos, alistamiento de grabaciones de las capacitaciones realizadas en el año para difusión del contenido a los estudiantes que requieran una reinducción). Las evidencias de la acción  3 se subirán para el próximo informe trimestral. La evidencia de la acción 4 se precisa, en  la primera parte del documento, la información sobre las capacitaciones de las bases de datos programadas en el período que va de julio a diciembre de 2025. En la segunda parte, se precisan las estrategias que desde el mes de febrero de este año se han llevado a cabo con el área de comunicaciones para divulgar las colecciones bibliográficas de la Biblioteca JMRS"</t>
  </si>
  <si>
    <t xml:space="preserve">Durante el año 2025 y específicamente a partir del mes de marzo inició el proceso de virtualización de la primera fase del 2025, abarcando 6 asignaturas de la Maestría en ELE
A partir del mes de marzo de 2025 se inició el proceso de virtualización de las asignaturas de MELE y en el mes de mayo inició el proceso de la Maestría en Lingüística, procesos que al 07 de julio presentan un avance correspondiente al 38,6%.
En el mes de septiembre se continuó con el proceso de virtualización según el proceso y lo acordado con los coordinadores de las Maestrías.  El 22 de agosto iniciamos proceso de virtualización de Teorías, culturas y políticas en Latinoamérica de la Maestría en Lingüística, y el 30 de agosto se inició el proceso con  Psicolingüística de la Maestría en Lingüística, completando el inicio del proceso de virtualización de la totalidad de las asignaturas asociados al plan de trabajo de la vigencia.
Teniendo en cuenta que 1 crédito son 48 horas, para la presente vigencia se realizaron en total 65 créditos, lo que equivale a un total de 3,120 horas </t>
  </si>
  <si>
    <t>Durante el año 2025, se encuentra en proceso de desarrollo de diplomado o curso de educación continua y para el trimestre se han matriculado  106 participantes. En el primer trimestre se abrieron las convocatorias de seis diplomados y tres cursos, de los cuales un curso inició en marzo. En abril iniciarán cinco diplomados, dos cursos en etapa de inscripciones y un diplomado en proceso de matrícula.
Hay 7 diplomados publicados en convocatoria
Hay 9 diplomados en desarrollo
Hay 2 diplomados terminados, Latín Clásico I y Griego Antiguo I
En total se tienen 18 diplomados para la presente vigencia
Para el segundo semestre, Hay 19 diplomados de los cuales 11 se encuentran finalizados y 8 en desarrollo al tercer trimestre con (11/19)=57,89%. Actividad ejecutada. Se desarrollaron 19 diplomados para la vigencia 2025, con 127% aproximado</t>
  </si>
  <si>
    <t>Número de productos de publicaciones científicas y académicas del ICC normalizadas y publicadas como datos abiertos enlazados en Wiki data, con el fin de visibilizar la producción académica del Instituto a través de datos abiertos.</t>
  </si>
  <si>
    <t xml:space="preserve">Durante el 2025 se realizaron los siguientes avances: Avances de gestión relacionado con: "El investigador Wilson Colmenares elaboró el cronograma para la formulación de los lineamientos como acción concreta de la obligación específica ‘Formular lineamientos para la integración, calidad, preservación a perpetuidad, seguridad, recopilación, normalización, publicación, visualización interoperabilidad y reutilización de datos (referenciales) de investigadores, proyectos de investigación y productos bibliográficos’, según contrato nro. ICC-PS-118-2025.
El 10 de abril se socializó ante la dirección, subdirección académica, grupo de investigaciones académicas, maestrías, grupo de planeación, grupo de tecnologías de la información, grupo de comunicaciones, grupo de sello editorial, grupo de biblioteca especializada y grupo de gestión documental del ICC el alcance y la metodología del proyecto CRIS ICC."
"Se evidencia cronograma, observando la programación de la obligación 3 asociado a la entrega de este indicador para el mes de noviembre; a continuación se indican los avances para lograr la meta:
1 Se formuló la estrategia de búsqueda y recopilación bibliográfica.
2) Se realizó la búsqueda, recopilación y organización de fuentes de información bibliográficas.
3) Se revisaron las fuentes bibliográficas y se elaboró la matriz de sistematización.
4) Se describieron los lineamientos, se identificó la disponibilidad y las funcionalidades de un CRIS.
Se realizaron los siguientes avances para lograr la meta durante el tercer trimestre:
1) Se diseñó y aplicó una matriz de verificación de cumplimiento de los lineamientos a tres software CRIS implementados.
2) Se diseñó una ontología web semántica para la publicación y la visualización de datos de perfiles de investigadores, proyectos de investigación y productos bibliográficos en Wiki data.
3) Se elaboró una guía para la recopilación, normalización, publicación y visualización de datos en Wiki data de perfiles de investigadores, proyectos de investigación y productos bibliográficos.
4) Se elaboró y tramitó la solicitud de los datos de 80 investigadores, proyectos de investigación y productos bibliográficos ante el Ministerio de Ciencia, Tecnología e Innovación a través del Grupo de Investigaciones Académicas del ICC.
5) Se planeó un taller con los investigadores para la publicación de imágenes (autorretratos y cubiertas de libros) en Wikimedia Commons y Wiki data.
6) Se formularon los requerimientos tecnológicos para la implementación del Sistema de Información de Investigación CRIS del ICC para la vigencia 2026.
7) Se planeó y realizó una reunión con el Sello editorial y la Biblioteca Especializada para la recopilación de datos bibliográficos, digitalización y publicación de cubiertas de libros publicados por el ICC.
8) Se recopilaron los datos bibliográficos y las imágenes de las cubiertas de 65 libros de investigación, formación y divulgación de autoría de investigadores y publicados por el Sello editorial ICC entre 2019 y 2023."
Se recopilaron, normalizaron y publicaron los datos abiertos enlazados correspondientes a 31 perfiles de investigadores con CvLAC, 100 proyectos de investigación, 127 libros de investigación, formación y divulgación, 70 capítulos de libro de investigación, formación y divulgación, 150 artículos de investigación y 40 documentos de trabajo, para un total de 487 productos de investigación del ICC.
</t>
  </si>
  <si>
    <t>1) Se asistió a las reuniones realizadas el 13/02/2025, 17/02/2025, 24/02/2025, 03/03/2025 de las Mesas de trabajo para la elaboración de los procedimientos SAC y áreas del ICC (evidencia 1).
2) Se elaboró la propuesta de procedimiento de gestión de datos de investigación del ICC (evidencia 2).
3) Se formuló el plan de trabajo del proyecto CRIS ICC 2026 (evidencia 3).
4) Se elaboró el cronograma de actividades del proyecto CRIS ICC 2026 (evidencia 4).
5) Se asistió el 24/03/2025 a una reunión presencial del Grupo focal de la línea de investigación en Literatura (evidencia 5).
6) Se asistió el 02/03/2026 a una reunión virtual sobre la articulación del 'Modelo de madurez Marco de Interoperabilidad' con el Sistema CRIS, con Ricardo Palacio del Grupo de Tecnologías de la Información del ICC (evidencia 6).
7) Se asistió el 04/03/2026 a una reunión virtual convocada por la Subdirección académica para identificar las dificultades durante la ejecución del proyecto CRIS ICC (evidencia 7).
8) Se asistió el 06/03/2026 a una reunión con el Grupo de planeación y el ingeniero Erick Reyes para hacer un reporte de las ‘Solicitudes de documentos e información recibidas por el ICC a través del aplicativo PQRSDF’ (evidencia 8).
9) Se asistió el 09/03/2026 a una reunión virtual sobre la articulación con el 'Manual de Política de Gobierno de Datos y Arquitectura Organizacional del ICC' con el Sistema CRIS, con Ricardo Palacio del Grupo de Tecnologías de la Información del ICC (evidencia 9).
10) Se planeó y se elaboraron los contenidos de la Mesa de trabajo 'Restricciones y posibilidades de los datos de investigación del ICC' realizada a los integrantes de la Subdirección académica (evidencia 10).
11) Se realizó el 10/03/2026 la Mesa de trabajo 'Restricciones y posibilidades de los datos de investigación del ICC' a los integrantes de la Subdirección académica y otros Grupos de trabajo del ICC (evidencia 11).
12) Se asistió el 16/03/2026 a una reunión virtual sobre la articulación del 'Modelo de madurez Marco de Interoperabilidad' con el Sistema CRIS, con Ricardo Palacio del Grupo de Tecnologías de la Información del ICC (evidencia 12).
13) Se asistió el 04/03/2026 a una reunión virtual convocada por la Subdirección académica para revisar los avances del del proyecto CRIS ICC (evidencia 13).
14) Se solicitó al Grupo de tecnologías de la información la documentación relacionada con la arquitectura de datos del ICC (evidencia 14).
Acciones de gestión con un 20% de avance:
1) Se realizó el 07/04/2026 una reunión con el Grupo de Investigaciones Académicas para presentar el plan de trabajo y el cronograma del proyecto CRIS 2026 (evidencia 1).
2) Se respondieron las preguntas relacionadas con el Sistema CRIS en el Formulario Único Reporte de Avances de la Gestión (FURAG) de la vigencia de 2025 (evidencia 2).
3) Se realizó el 06/04/2026 una reunión de seguimiento de los avances del proyecto CRIS ICC, convocada por la Subdirección académica (evidencia 3).
4) Se realizó el 16/04/2026 una reunión con el Grupo de Tecnologías de Información del ICC para la planeación del componente tecnológico del Sistema CRIS del ICC (evidencia 4).
5) Se realizó el 04/05/2026 una reunión con la Subdirección Académica y el Grupo de Investigaciones del ICC para revisar los avances del Manual de política y el procedimiento de metadatos y datos abiertos de investigación (evidencia 5).
6) Se envió al ingeniero Andrés Luna del Grupo TI del ICC la base de datos con los perfiles de 31 investigadores publicados en Wiki data para su importación al Wikibase instalado en los servidores web del ICC (evidencia 6).
7) Se elaboró la Guía (preliminar) de la Arquitectura de software del Sistema de información de investigación actual (CRIS) del ICC (evidencia 7).
8) Se realizó el 04/06/2026 una reunión con el Grupo de TI para revisar los avances de la implementación y parametrización del software Wikibase del Sistema CRIS ICC (evidencia 8).
9) Se realizó el 05/06/2026 una reunión con el Grupo de Relaciones Interinstitucionales del ICC para articular el CRIS del ICC (evidencia 9).
10) Se realizó el 29/05/2026 una reunión con el ingeniero Andrés Luna del Grupo TI del ICC para revisar la instalación del software Wikibase en los servidores web del ICC (evidencia 10).
11) Se realizó el 12/06/2026 una reunión con la ingeniera Sonia Cardozo del Grupo TI del ICC para revisar el alcance del Sistema CRIS del ICC (evidencia 11).</t>
  </si>
  <si>
    <t>Informes de seguimiento a los proyectos de inversión trimestrales marzo, junio, septiembre. https://www.caroycuervo.gov.co/4-6-informacion-publica-y-o-relevante/
En la vigencia 2023, se desarrollaron 28 proyectos de investigación orientados al fortalecimiento académico en lingüística, enseñanza de lenguas, patrimonio cultural, literatura y estudios editoriales, consolidando avances metodológicos, analíticos y de producción de conocimiento aplicado.
Análisis contrastivo LSC-EL2 de los sordos (Fase 3): corpus paralelo de unidades fraseológicas LSC y español
Corpus léxico del español de Colombia CorlexCo. Quinta fase: construcciones adjetivas (locuciones y colocaciones)
Estrategias de fortalecimiento y evaluación de la conciencia fonológica para el desarrollo de la comprensión lectora en español como lengua extranjera
Formación docente en metodologías activas mediadas por TIC para la enseñanza de lenguas
Instrucción gramatical en la práctica pedagógica de los profesores en formación de ELE
Léxico de referencia para el español de Colombia en la enseñanza de español como lengua extranjera y segunda lengua (ELE/L2). Primera fase
CoRe: Habla conectada y reducción fonética en el español de Colombia. Fase III
El español colombiano a través de la prensa digital
Campesinos ilustrados: maneras de escribir y relaciones de poder en las deliberaciones sobre la delimitación del páramo de Sumapaz. Fase 1 de 4
Documentos para la Historia Lingüística de Colombia, siglos XVI a XIX. Tercera fase (2023-2025) – Vigencia 2023
Estudios sobre fenómenos sonoros registrados en textos históricos. Etapa 2: exploración diacrónico-diatópica sobre procesos fonológicos entre los fonemas /l/ y /ɾ/ en final de sílaba del español de los registros epistolares en el territorio colonial neogranadino
Cantos y consejos de baile entre el pueblo Muinane de Leticia (Amazonas colombiano)
Diccionario digital de la lengua indígena andoque
Asistencia automática para la evaluación y enseñanza de la competencia escrita en grandes comunidades educativas (adaptación al español)
Macroproyecto NALAC por regiones, Fase 2023
Catalogación de tipos móviles de madera del Taller Habaneros
Construcción del deseo y la fantasía en el ámbito digital: tecno utopías y fracasos
Diseño e implementación de un modelo de estudio de la edición independiente colombiana 2022-2024
Edición crítica en Bogotá. Una mirada a la edición política y de ciencias sociales en los años setenta
Gentes de libros, gentes de medios. Interacciones y reciprocidades entre edición, radiodifusión y televisión en Colombia, 1940-1990. Segunda fase
La internacionalización de los escritores “colombianos” a partir de la década de 1990: editoriales, crítica, premios y eventos como intermediarios de visibilidad. Segunda fase
Poéticas transfronterizas afro e indígenas fase II
Las fiestas del exilio en la literatura colombiana en la década de los ochenta (Fase I)
Narrativas del país a la distancia. Migraciones y exilios de Venezuela y Colombia. Fase 3 (dos años). Narradoras migrantes de Colombia y Venezuela
Poesía en movimiento. Fase 4
El Gran Cauca bajo la mirada de los pintores viajeros (siglo XIX)
Hacia una representación contemporánea de la relación Humano/Naturaleza (segunda fase/2023)
Novela sin ficción sobre la desgracia propia (segunda fase, 2023)</t>
  </si>
  <si>
    <t>Durante el primer semestre de 2026, los contenidos audiovisuales, sonoros y digitales producidos por creadores de diversas poblaciones y territorios avanzaron de manera articulada en la planeación, contratación, implementación y consolidación de procesos de formación, fortalecimiento organizativo y producción de contenidos. En la estrategia AfroColombias se planificó e implementó la primera fase de las Escuelas de Comunicación Afrocolombias en Antioquia, Bolívar, Nariño y Valle del Cauca, desde la convocatoria y selección de iniciativas hasta el desarrollo y cierre de los procesos formativos, avanzando actualmente en la consolidación de los productos comunicativos e informes finales. En la estrategia Comunicación para el Buen Vivir se fortalecieron las Escuelas de Comunicación Propia y Comunitaria mediante el acompañamiento técnico a los procesos desarrollados con el CRIC, CRIHU, CRIDEC y la ONIC, incluyendo la revisión de entregables, la gestión de convenios, la aprobación de desembolsos, la ejecución y cierre de los ciclos formativos, así como la producción de contenidos; adicionalmente, se adelantaron acciones preparatorias para la sistematización de las Escuelas de Comunicación del pueblo Wayuu, proceso que continuará durante el segundo semestre en articulación con la organización Yanama y la mesa de comunicación del pueblo Wayuu. En la estrategia Comunicación Infancia y Juventud se avanzó en la consolidación de la Red de Maestros Creadores, la socialización de guías pedagógicas para la creación audiovisual, la elaboración, corrección de estilo y diagramación de la publicación Cuando los maestros cambian el mundo, actualmente en proceso de ajustes editoriales. Por su parte, la estrategia Digital es Cultura desarrolló las acciones necesarias para la implementación de Crea Digital 2026, incluyendo la concertación con aliados, el diseño y publicación de las convocatorias, la recepción y evaluación de postulaciones, el desarrollo de la iniciativa Pique al Mercado para el fortalecimiento de capacidades de los participantes y la selección de los proyectos beneficiarios mediante jornadas de pitch, contribuyendo al impulso de la producción y circulación de contenidos digitales. Finalmente, la estrategia Red de Comunicación para la Vida avanzó en la implementación de la Escuela Itinerante de Comunicación Campesina y de la estrategia de Intercambios para la Vida, realizando procesos de planeación, selección de organizaciones y agentes, tutorías transversales, encuentros territoriales e intercambios de experiencias en diferentes regiones del país, consolidando contenidos comunicativos, fortaleciendo capacidades de los participantes y realizando el seguimiento y evaluación de las acciones desarrolladas durante el semestre.</t>
  </si>
  <si>
    <t>Durante el primer semestre de 2026, las estrategias vinculadas a la formación de Niños, niñas y jóvenes en competencias comunicativas avanzaron en la planeación, articulación e implementación de acciones orientadas al fortalecimiento de capacidades de niñas, niños, adolescentes y jóvenes en comunicación, alfabetización mediática y creación audiovisual. En la estrategia Comunicación Infancia y Juventud se desarrollaron procesos de planeación, articulación con el programa Artes para la Paz, la Red de Maestros Creadores e instituciones educativas, así como la elaboración de recomendaciones metodológicas para el diseño e implementación de cursos y acciones de mediación. Asimismo, se adelantó la preproducción y ejecución de talleres de alfabetización mediática e informacional y de los Talleres Claves Alharaca, incluyendo la realización del primer taller en Quibdó y la planificación de nuevas jornadas en diferentes territorios del país. De igual manera, se avanzó en la selección de experiencias y en la organización del Taller de Cine Infantil Kinora, en alianza con Proimágenes y la Comisión de Regulación de Comunicaciones, así como en la preparación de acciones formativas y de mediación que se desarrollarán durante el segundo semestre de 2026. Por su parte, la estrategia Digital es Cultura adelantó las acciones de planeación y articulación con MinTIC y Cocrea para el desarrollo del componente formativo de Crea Digital 2026, incluyendo la definición metodológica y territorial de los Laboratorios de Co-Creación, la revisión de los términos de referencia y la priorización de los territorios de Samaniego (Nariño) y Tierralta (Córdoba), con el propósito de implementar durante el segundo semestre espacios de formación dirigidos a niñas, niños y jóvenes en competencias comunicativas y creación de contenidos digitales.</t>
  </si>
  <si>
    <t>CINE ACCESIBLE: Promover la creación de contenidos audiovisuales, cinematográficos y digitales para las personas con discapacidad visual y/o auditiva.</t>
  </si>
  <si>
    <t>RADIO Y TELEVISIÓN PARA LA VIDA Y LA PAZ: Fomentar el fortalecimiento de emisoras y canales comunitarios y públicos, a través de asistencia técnica, formación y fomento a la producción de contenidos diversos y  de calidad con enfoque poblacional y territorial.</t>
  </si>
  <si>
    <t>MINGA COMUNICA: Fomentar el derecho a la expresión, representación y participación de los pueblos indígenas del país a través de la implementación de la política pública de comunicación de y para los pueblos indígenas, que permita fortalecer sus medios, colectivos y procesos de apropiación mediática, creación y circulación de contenidos sonoros, audiovisuales, cinematográficos y de narrativas digitales.</t>
  </si>
  <si>
    <t>Implementación del plan de acción concertado de la Política de comunicación de y para los pueblos indígenas.</t>
  </si>
  <si>
    <t>Colectivos y escuelas de comunicación afrodescendientes, negras, raizales, palenqueras, afrocolombianas, indígenas y campesinas fortalecidas</t>
  </si>
  <si>
    <t>RETINA LATINA: Promover la circulación de contenidos audiovisuales y cinematográficos nacionales y latinoamericanos  interculturales a nivel nacional e internacional a través del fortalecimiento de la plataforma digital de cine colombiano y latinoamericano Retina Latina.</t>
  </si>
  <si>
    <t xml:space="preserve">RELATOS CONTRA EL OLVIDO, PATRIMONIO Y MEMORIA - ACERVO: Promover la salvaguardia, conservación, divulgación y circulación del patrimonio audiovisual, cinematográfico, sonoro, y de medios interactivos del Ministerio de Cultura. </t>
  </si>
  <si>
    <t>Durante la vigencia 2024, el indicador presentó avances continuos orientados a la conservación, preservación, organización y acceso del Acervo Audiovisual del Ministerio de Cultura, mediante acciones de reorganización documental, actualización de instrumentos de gestión, digitalización de contenidos y seguimiento técnico a los procesos de preservación adelantados con la Fundación Patrimonio Fílmico Colombiano (FPFC). Durante el primer semestre se avanzó en la actualización de bases de datos e inventarios de contenidos audiovisuales, incluyendo materiales con enfoque étnico y recursos digitalizados provenientes de convenios anteriores, así como en la actualización de procedimientos y guías para la administración de archivos audiovisuales y sonoros en articulación con el Grupo de Gestión Documental de Min Culturas. De igual manera, se adelantaron acciones para la reorganización de materiales en los sistemas NAS y la digitalización de becas y archivos documentales asociados al Grupo de Memoria y Circulación. En el segundo semestre se fortalecieron las acciones de conservación y preservación mediante el seguimiento técnico a la ejecución del contrato 3835-24 suscrito con la FPFC, incluyendo el control de condiciones de almacenamiento de unidades documentales audiovisuales en soportes analógicos, la actualización de cronogramas y cuadros de seguimiento, así como la reorganización progresiva de materiales digitalizados correspondientes a las series Aluna, Señales de Vida, Imaginario, Dominio Público y Tiempo Libre. Asimismo, se desarrollaron procesos de ingestión y actualización de información relacionada con contenidos digitalizados de la Quinta de Bolívar y se adelantó el diplomado de gestión del patrimonio sonoro de la Red de Radios Universitarias de Colombia, aportando al fortalecimiento técnico y metodológico en la gestión del patrimonio audiovisual y sonoro. Finalmente, durante los últimos meses del año se avanzó en la edición de 300 clips audiovisuales correspondientes a contenidos de becas del Portafolio de Estímulos del Ministerio en materia de patrimonio audiovisual y en la reorganización final de registros y series audiovisuales en los sistemas de almacenamiento institucional.</t>
  </si>
  <si>
    <t>Durante la vigencia 2024, el indicador presentó avances progresivos en el fortalecimiento y desarrollo de proyectos para la circulación de contenidos interculturales a nivel nacional, alcanzando un total de 22 proyectos fortalecidos y desarrollados al cierre del año. Durante el primer trimestre no se registraron avances cuantitativos; sin embargo, se avanzó en la planeación de la estrategia Ver Nos Libera, mediante el diseño de fichas de proyecto, la regionalización de municipios y la identificación de organizaciones aliadas para la ejecución de actividades. En mayo se fortaleció un proyecto en Roberto Payán (Nariño) denominado “Tardeada cultural y cinematográfica”, dirigido a público familiar, niños y adolescentes. En junio se desarrollaron dos proyectos en el Tolima: “Canoa Cinema” en Honda y Mariquita, y “Cine Cultura” en Armero Guayabal y Ambalema, orientados a la exhibición audiovisual y formación de públicos. En julio se fortaleció un proyecto en San Andrés Isla mediante un taller de mediación audiovisual y desarrollo de audiencias. En agosto se ejecutaron tres proyectos adicionales en Bolívar, Sucre y Putumayo, enfocados en talleres de mediación audiovisual y apreciación cinematográfica. En septiembre se desarrolló un proyecto en Puerto Colombia (Atlántico) mediante un taller de mediación audiovisual en el marco de la Temporada de Cine Colombiano. Durante octubre se fortalecieron cinco proyectos en Córdoba, Bolívar, Putumayo, Boyacá y Antioquia, a través de jornadas audiovisuales, semilleros y talleres de apropiación y circulación de contenidos audiovisuales. En noviembre se fortalecieron nueve proyectos adicionales en Bolívar, Nariño, Meta, Valle del Cauca, Risaralda, La Guajira, Chocó y diferentes ciudades del país, mediante jornadas audiovisuales, ciclos de cine, encuentros de saberes y procesos de formación de públicos, alcanzando así la meta establecida para la vigencia. Finalmente, en diciembre fue necesario prorrogar el convenio a través del cual se ejecutan las acciones, toda vez que por indisponibilidad de PAC a nivel nacional quedaron pendientes por fortalecer 9 proyectos. Por esta razón, de los 31 se llevaron a cabo 22 Proyectos fortalecidos y desarrollados para la circulación de contenidos interculturales a nivel nacional e internacional.
Entre el 26 de febrero y el 25 de marzo de 2025 se fortalecieron  y se desarrollaron los nueve (9) proyectos pendientes de la estrategia Ver Nos Libera mediante jornadas audiovisuales, talleres de apreciación cinematográfica, semilleros audiovisuales, encuentros de saberes, exhibiciones y actividades de mediación de públicos desarrolladas en diferentes regiones del país. Las acciones se implementaron en los territorios de Toro, Valle del Cauca, San Vicente del Caguán, Caquetá, Santander de Quilichao, Cauca, en El Catatumbo, específicamente en el municipio de Ábrego, Norte de Santander, en Ocaña, Norte de Santander, en el barrio El Pozón de Cartagena,  en Calamar, Guaviare,  en el Teatro Román de Pijao, Quindío, en instituciones educativas y espacios comunitarios en Tierralta, Córdoba y en una institución educativa de Inzá, Cauca, con asistencia de más de 2,270 personas</t>
  </si>
  <si>
    <t>Formulación y concertación del Capítulo de Pueblos Indígenas del Plan Decenal de Cultura</t>
  </si>
  <si>
    <t>Porcentaje de avance en la formulación y concertación del Capítulo de Pueblos Indígenas del Plan Nacional de Cultura</t>
  </si>
  <si>
    <t>Formulación y concertación el Capítulo de Comunidades Negras, Afrocolombianas, Raizales y Palenqueras del Plan Decenal de Cultura</t>
  </si>
  <si>
    <t>Formulación, concertación e implementación del Capítulo del Pueblo Rrom del Plan Decenal de Cultura</t>
  </si>
  <si>
    <t>Durante la vigencia 2025, el indicador presentó avances orientados al desarrollo de la Estrategia de Apropiación del Plan Nacional de Cultura 2024–2038, mediante acciones asociadas a la producción de documentos técnicos, la realización de mesas técnicas sobre indicadores bioculturales y la asesoría a dependencias para la armonización institucional con el PNC. En este marco, se avanzó en la estructuración de cuatro documentos técnicos estratégicos: “Plan Nacional de Cultura en los Territorios. Armonización de las metas asociadas al sector cultura en los Planes de Desarrollo Territorial 2024–2027 en el Plan Nacional de Cultura 2024–2038”; “Análisis del enfoque biocultural y de la acción climática en el marco de la política cultural”; “Capítulo del Pueblo Rrom del Plan Nacional de Cultura 2024–2038”; y “Lineamientos para el desarrollo de la estrategia de implementación y seguimiento del Plan Nacional de Cultura 2024–2038”, fortaleciendo los componentes territorial, institucional y poblacional del Plan. Asimismo, se gestionó una alianza con el British Council Colombia para el diseño de indicadores bioculturales y de acción climática, contando con el acompañamiento técnico del experto internacional Dr. Mohsen Gul. Como parte de este proceso, en diciembre se realizaron cuatro mesas de trabajo con direcciones y entidades adscritas de Min Culturas en las áreas de patrimonio, infraestructura, creación y circulación, y acciones intersectoriales, permitiendo revisar y complementar los indicadores propuestos para el sistema de seguimiento del PNC. De igual forma, durante el año se brindó asesoría técnica a quince dependencias y grupos del Ministerio y entidades adscritas, con el fin de armonizar sus acciones, planes e indicadores con las apuestas estratégicas del Plan Nacional de Cultura y fortalecer la construcción de su sistema de seguimiento institucional.</t>
  </si>
  <si>
    <t>Desarrollo de programas, planes y/o proyectos que involucran a las comunidades Negras, Afrocolombianas, Raizales y Palenqueras para contribuir a la construcción de la paz, mediante acciones culturales, artísticas y de fortalecimiento de saberes de todas las poblaciones y territorios</t>
  </si>
  <si>
    <t>Numero de programas, planes y/o proyectos que contribuyen a la construcción de la paz, desarrollados con las Comunidades Negras, Afrocolombianas, Raizales y Palenqueras</t>
  </si>
  <si>
    <t>Durante la vigencia 2023, se impulsó la realización del Congreso Nacional de Afrocolombias: Comunicación para la Justicia Racial y la circulación de agentes del sector y contenidos afro en muestras, festivales y conmemoraciones especiales.
Se dio comienzo a las iniciativas como la declaración de Sitios de Memoria y eventos conmemorativos sobre reparaciones históricas.</t>
  </si>
  <si>
    <t>Creación de la coordinación de comunidades Negras, Afrocolombianas, Raizales y Palenqueras en la Dirección de Poblaciones del Ministerio de Cultura.</t>
  </si>
  <si>
    <t>Desarrollo de programas, planes y/o proyectos que involucran al Pueblo Rrom de Colombia para contribuir a la construcción de la paz, mediante acciones culturales, artísticas y de fortalecimiento de saberes de todas las poblaciones y territorios</t>
  </si>
  <si>
    <t>Líneas de acción del Plan Decenal de Lenguas Nativas</t>
  </si>
  <si>
    <t>Porcentaje de avance en el diseño e implementación de la estrategia de fortalecimiento de los espacios de transmisión intergeneracional de saberes y protección de lenguas, concertada con las mujeres y niñez indígena de la Sierra Nevada de Santa Marta</t>
  </si>
  <si>
    <t>Durante la vigencia 2024, se suscribió el Convenio Interadministrativo No. 3183-2024, que tuvo como objeto “Aunar esfuerzos humanos, técnicos y financieros, entre el Ministerio de las Culturas, las Artes y los Saberes y la Confederación Indígena 
Tayrona- CIT para el desarrollo de acciones que propendan el cumplimiento de los acuerdos IM-165 - IM-168 concertados con los pueblos indígenas de la Sierra Nevada de Gonawindúa en marco del Plan Nacional de Desarrollo 2022-2026. Dicho convenio dio cumplimiento a las siguientes acciones:
Implementación de 4 metodologías propias basadas en la Ley de Origen de cada pueblo, realización de 2 mesas técnicas de concertación y planeación con los cuatro pueblos indígenas y el Ministerio, realización de 4 espacios comunitarios para la identificación de particularidades culturales, lingüísticas y organizativas de cada pueblo, y un encuentro participativo con lideresas, mayores y sabedores tradicionales para retroalimentar las estrategias construidas.</t>
  </si>
  <si>
    <t>Desarrollo de programas, planes y/o proyectos que involucran a los pueblos indígenas de Colombia para contribuir a la construcción de la paz, mediante acciones culturales, artísticas y de fortalecimiento de saberes de todas las poblaciones y territorios</t>
  </si>
  <si>
    <t>Durante la vigencia 2025, se cuenta con los documentos de memoria de los pueblos Wiwa, Kogui, Arhuaco y Kankuamo los cuales están en proceso la sistematización.
Se cuenta con el documento que especifica el proceso y resultado de la implementación de los trece espacios fortalecidos y su proceso de fortalecimiento del dialogo intergeneracional.
Se desarrollaron los 11 espacios propios comunitarios los cuales se desarrollaron en la Etapa 1; en sus 3 fases, fase de fortalecimiento de espacios (Los 3 pueblos), fase de entrega de insumos a partir de las necesidades identificadas (Kankuamo y Wiwa), y la 3era. de articulación comunitaria (Kogui y Arhuaco).
Se realizó una reunión de diálogo para perfilar y construir los instrumentos para la apropiación de los 9 espacios a fortalecer comunitariamente desde un proceso de formación, reivindicación y transmisión intergeneracional de la juventud de GONAWINDÚA.
Se cuenta con un documento del encuentro de diálogo de saberes del pueblo indígena Kankuamo, que corresponde a un análisis integral de realidades territoriales, y las necesidades específicas de fortalecimiento cultural.
Se desarrolló el encuentro memoria para el intercambio y dialogo intergeneracional con el objetivo del fortalecimiento de 7 espacios correspondientes a las Comisiones de Jóvenes locales del Pueblo Indígena Kankuamo.
Se cuenta con un documento histórico creado con el inicio del acuerdo IM-165 desde el 2024, en el cual se recogen las memorias de los encuentros desarrollados con los 4 pueblos.
Se realizó la concertación con las autoridades tradicionales las obligaciones frente a la participación de los pueblos en las actividades: Wiwa, Kogui, Arhuaco y Kankuamo.
Estas acciones se llevaron a cabo en el municipio de Santa Marta del departamento del Magdalena impactando a 18 comunidades de los pueblos arahuaco, kogui, wiwa y kankuamo, y la participación de 150 jóvenes.</t>
  </si>
  <si>
    <t>Acciones adelantadas resultado de los procesos de dialogo cultural adelantados con representantes de grupos de jóvenes de los distintos grupos étnicos y poblacionales</t>
  </si>
  <si>
    <t>Desarrollo de programas, planes y/o proyectos que involucran a actores diferenciales para el cambio para contribuir a la construcción de la paz, mediante acciones culturales, artísticas y de fortalecimiento de saberes de todas las poblaciones y territorios</t>
  </si>
  <si>
    <t>Durante la vigencia 2024, se realizaron diferentes actividades:
Barrismo social: Proyecto ENTRE EJES como prueba piloto en el Eje Cafetero, se desarrolló la acción “Artillería verde sur, barra del Deportes Quindío” como una ruta de acompañamiento para el diseño de la jornada de integración y pedagogía a través del teatro, batucada y mural, en los municipios de Circasia, Finlandia, Armenia, La Tebaida, Calarcá y Montenegro.
Enfoque de género y transversalización: se realizó la producción de un documental audiovisual sobre investigación y las memorias de las mujeres pertenecientes a la Unión Patriótica, así como el desarrollo de una campaña de sensibilización ante la declaratoria de emergencia por violencia contra las mujeres y feminicidios. Se desarrollaron acciones de fortalecimientos organizativos a iniciativas generadas por mujeres para el cuidado de la vida, el medio ambiente y la paz en el departamento del Chocó y la región Amazónica. Se llevaron a cabo procesos de formación artística y cultural para 300 niñas, así como el desarrollo de conciertos en 10 municipios del país y estreno de la coral en el marco de la COP16. Concierto de niñas paz con la naturaleza el cuál contó con la participación de 3 ministros y 1.200 participantes. Se desarrollaron actividades artísticas, un evento de reflexión y eventos de conmemoración en el marco de las fechas emblemáticas del 8 de marzo y el 25 de noviembre. Garantizando la participación de las mujeres en dichos eventos. Esta acción fue articulada con el Centro Nacional de las Artes, Gestión Humana, Secretaría General, y otras dependencias pertenecientes a la mesa de Género y Diversidad.
Campesinado: Se realizó el pilotaje de fortalecimiento a organizaciones campesinas en procesos culturales, mediante el cual se desarrollaron acciones orientadas al reconocimiento de derechos culturales del campesinado. Aportando en las líneas de acción que han venido definiendo las organizaciones campesinas, tanto en Curití, la Convención Nacional Campesina y el Encuentro de Guatavita, en relación con la cultura e identidad campesina. se realizó el despliegue de acciones de fortalecimiento de la identidad cultural campesina, desde los procesos organizativos y de territorialidad.
Población con discapacidad: se llevaron a acbo actividades para la implementación de un circuito territorial en simultáneo para la realización de las conmemoraciones desde los territorios, comprendiendo a los artistas gestores y creadores culturales con discapacidad como actores diferenciales para el cambio, a fin de difundir el ejercicio de los derechos culturales de este grupo poblacional, promover la identidad cultural de la población sorda en los territorios, desde la línea de formación para promover una mayor conciencia social respecto de las personas con discapacidad, sus derechos y su dignidad; así como hacia la comprensión de la existencia de la cultura sorda.</t>
  </si>
  <si>
    <t>Durante la vigencia 2025, se desarrollaron las siguientes actividades:
Barrismo social: Se promovió y fortaleció el papel de las mujeres en la barra Fortaleza Leoparda Sur del Atlético Bucaramanga. Se realizó el 1er foro de barrismo social y popular del suroccidente colombiano en Neiva con el acompañamiento de la alcaldía municipal y más de 50 barristas. Implementación de un escenario juvenil de arte y cultura en el género rock para contribuir a la cultura de paz en el fútbol en Pensilvania - Caldas, se realizaron la Cuarta versión del Montaña rock fest y la Articulación del trabajo de colectivos juveniles, artísticos, futboleros y deportivos, en un escenario de construcción de paz basado en el género del rock y el barrismo social. 
Cultura humanitaria: Se diseñó e implementó la estrategia de Cultura Humanitaria, desplegando acciones territoriales en región del Darién Acandí – Chocó y Necoclí – Antioquia, con población migrante y de acogida, y en San José del Guaviare con jóvenes del pueblo Nukak; en riesgo de desaparecer.
Población con discapacidad: Se llevó a cabo el proyecto "Conexiones Culturales" en el Magdalena Medio Antioqueño con la planeación metodológica y la articulación interinstitucional con actores territoriales donde se realizó la depuración y validación de las bases de datos de beneficiarios, mediante la realización de visitas domiciliarias a 300 personas con discapacidad y la formulación individualizada de los Planes Caseros Culturales.
Población LGBTIQ+: Se desarrolló un proceso formativo a través del arte y la cultura con 100 niñas de Quibdó en el fortalecimiento frente a la transformación cultural en relación con las violencias basadas en género. Se realizó la conmemoración del 25N Día de la No Violencia Contra las mujeres con 10 días de activismo por los derechos de las mujeres mediante dos jornadas artísticas y culturales por sus derechos culturales en Mocoa - Putumayo, Florencia - Caquetá, eje cafetero – Pereira y en el marco del mes del orgullo LGBTIQ+ en el Carmen de Bolívar. Se realizó el encuentro Intercambio de saberes - El cuidado de la vida en cuerpo y voces de mujeres del arte, las culturas y los saberes en Palenque / México con la participación de una mujer indígena Chocoana. Se realizó el Encuentro Bienal de Gestoras y Gestores LGBTIQ+ en la ciudad de Barranquilla, en el mismo se fortalecieron los liderazgos artísticos y culturales de la Población LGBTIQ+. Se desarrolló una estrategia de transformación cultural para la prevención de las violencias por prejuicio a la población LGBTIQ+, en reivindicación de derechos de las mujeres trans en defensa de derechos de las trabajadoras sexuales, de las mujeres trans privadas de la libertad y personas transmasculinas.
Mujeres: Se llevó a cabo un proceso de fortalecimiento cultural a través del acompañamiento técnico y acciones de formación, circulación y/o creación de prácticas y expresiones artísticas de organizaciones de cuidado comunitario orientadas a la transformación de estereotipos y promoción de prácticas de corresponsabilidad, en el marco del Conpes de Cuidado en: Mocoa, Inírida, San José Del Guaviare, Florencia y Cumaribo, en La Jagua de Ibirico y Cali, en el marco de la Ley 2297 de 2023. Se desarrolló una estrategia de diplomacia cultural a partir de un intercambio de saberes entre mujeres artistas del pacífico colombiano con mujeres artistas mexicanas, encaminada al fortalecimiento diálogos territoriales de la Red de mujeres artistas, cultoras y sabedoras por la Cultura de paz en Quibdó y Acandí - Chocó. Se desarrolló una estrategia de fortalecimiento cultural en territorios PDET y aquellos priorizados por el PND, a través del acompañamiento técnico y acciones de formación, circulación y/o creación de prácticas y expresiones artísticas con los diferentes grupos poblacionales (Mujeres, LGBTIQ+, persona mayor, entre otros). Realizado en Morales, Arenal, Cantagallo, Santa Rosa Del Sur y Simití – Bolívar, y Yondó - Antioquia. Se realizó un encuentro de Parterías Tradicionales dirigido a organizaciones y personas que han desarrollado procesos de parterías campesinas en el marco del Conpes de Cuidado en Nariño – Pasto, Boyacá – Labranza grande y Cundinamarca – Choachí.
Población privada de la libertad: Se realizó un laboratorio de Investigación-Creación con población privada de la libertad mediante una estrategia artística, se contó con la participación de 11 personas privadas de la libertad que hacen parte de la población LGBTIQ+. Se realizó el proyecto “Cartografías del alma” que promovió un espacio formativo y comunitario para la reconstrucción del vínculo entre cuerpo, territorio y comunidad mediante 6 sesiones que permitieron tejer saberes, conocimientos, historias de vida, propósitos y procesos de reencuentro consigo mismas. Se desarrolló un proceso de formación artística dirigida a jóvenes del Sistema de Responsabilidad Penal Adolescente en articulación con el ICBF de Norte de Santander y el equipo psicosocial del CAE de este departamento y de Leticia.  
Transversalización del enfoque de género: Se avanzó en la incorporación del enfoque de género, diferencial y de orientaciones sexuales, identidades y expresiones de género (OSIGD) en sus políticas, planes, programas y proyectos institucionales, en concordancia con los lineamientos del Manual de Transversalización del Enfoque de Género para una vida libre de sexismo y violencias por prejuicio, mediante la expedición e implementación de instrumentos normativos internos la Circular 05, orientada a la protección de los derechos menstruales de las mujeres y personas menstruantes, y la Circular 009 de 2025, que garantiza el reconocimiento del nombre identitario de las personas trans en los procesos de contratación y en las comunicaciones institucionales del Ministerio. En el marco de la Resolución 042 de 2023, la Colectiva de Género de la Dirección de Poblaciones lideró de manera permanente la Mesa de Género y Diversidades del Ministerio, consolidándola como un espacio estratégico de coordinación, seguimiento y articulación institucional. Se articularon con acciones simbólicas, pedagógicas y territoriales, especialmente en el marco de las conmemoraciones del 08 de marzo (8M – Día Internacional de la Mujer) y del 25 de noviembre (25N – Día Internacional de la Eliminación de la Violencia contra las Mujeres).
El Ministerio participó en diversos espacios de articulación interinstitucional, aportando a la transversalización del enfoque de género, cuidado, paz y diversidades en políticas públicas de alcance nacional: Mesa de articulación del CONPES de Cuidado, un espacio intersectorial orientado a la implementación y seguimiento de la Política Nacional de Cuidado donde se aportó a la comprensión del cuidado como una práctica cultural y comunitaria. Mesa de articulación de Mujer Rural, un espacio interinstitucional orientado a la garantía de los derechos de las mujeres rurales, campesinas y de la pesca con énfasis en su autonomía económica, liderazgo y participación contribuyendo al reconocimiento de las mujeres rurales como sujetos de derechos culturales. Mesa de articulación del Plan de Acción Nacional (PAN) de la Resolución 1325 de Naciones Unidas, se aportó a la implementación del enfoque de mujeres, paz y seguridad mediante acciones simbólicas, pedagógicas y de memoria cultural, reconociendo el rol de las mujeres como constructoras de paz, guardianas de la memoria y agentes de transformación social en los territorios. Mesa de articulación sobre Matrimonios Infantiles y Uniones Tempranas y Forzadas (MIUT), en el marco de la Ley 2247 de 2025, se aportó desde una perspectiva cultural y preventiva, promoviendo estrategias pedagógicas, comunicativas y artísticas orientadas a la transformación de imaginarios sociales, normas culturales y prácticas que reproducen desigualdades de género y vulneran los derechos de niñas y adolescentes.</t>
  </si>
  <si>
    <t>Durante el primer semestre de la vigencia se avanzó en la implementación de las acciones del Grupo de Artes Plásticas y Visuales mediante el desarrollo de los procesos administrativos, contractuales y técnicos requeridos para la ejecución de los proyectos priorizados. Durante los primeros meses del año se adelantaron las actividades de planeación, estructuración y publicación del proceso competitivo para la suscripción del convenio de asociación, el cual, tras declararse desierto en una primera convocatoria, fue adjudicado en mayo a la Fundación Arteria mediante el convenio MC-0965-2026, iniciando su ejecución el 12 de mayo. A partir de este convenio se dio inicio al desarrollo de las principales acciones de la vigencia, entre ellas la apertura y entrega oficial de los memoriales de la Comunidad de Paz de San José de Apartadó, el avance del proyecto MAFAPO – Parque Memorial "6402+ razones para no olvidar" mediante espacios de articulación con la JEP, reuniones metodológicas y el inicio de las obras de adecuación del parque memorial, así como el fortalecimiento del proyecto "Ellas tienen Razón" a través de la contratación del equipo de trabajo, la articulación con la Alcaldía de Medellín, la Gobernación de Antioquia y la JEP, y la definición de los contenidos para la Ruta de la Memoria en La Escombrera. De igual forma, se avanzó en el cumplimiento de la sentencia de la Corte Interamericana de Derechos Humanos en el caso Unión Patriótica vs. Colombia, mediante la apertura de la invitación pública para la selección de artistas facilitadores de los procesos de cocreación con las víctimas, consolidando el inicio de las acciones de memorialización, reparación simbólica y promoción de la cultura de paz previstas para la vigencia 2026.
Por otro lado, en las acciones de promoción de cultura a través del teatro, se suscribió el convenio 0946 de 2026 con la Corporación ATENEO que implementará en el segundo semestre sus actividades y, a través de la Estrategia "Teatro para la Vida" se activaron herramientas de gestión del conocimiento mediante la aplicación de la guía metodológica de acompañamiento en Antioquia y Quindío, la recolección sistemática de insumos cualitativos, y una articulación Inter estratégica con "El Telar" para el fortalecimiento del tejido social. En el plano territorial, la región de Oriente Antioqueño consolidó su laboratorio creativo mediante encuentros virtuales y presenciales en San Rafael, produciendo cartografías emocionales y un primer borrador de guion base; en el Eje Cafetero se formalizó e inició la Fase 1 de investigación y recuperación de memoria del proyecto "Tacurrumbí: Memorias del Bien Común" en Montenegro; en la región Caribe (Bolívar) se adelantó una misión de acompañamiento presencial que identificó líneas temáticas asociadas a violencias de género y la ciénaga como sujeto de derechos; mientras que en el ETCR Pondores de La Guajira se consolidó la formulación del proyecto performance "Memorias del día 0". Finalmente, se ejecutaron misiones de reconocimiento, caracterización y acompañamiento conceptual en el Magdalena Medio, Centro Oriente (Norte de Santander) y la región de los Llanos (ETCR Georgina Ortiz en Meta), logrando estructurar las bases comunitarias, enfoques de inclusión y líneas de cocreación que iniciarán su ejecución en el mes de julio.</t>
  </si>
  <si>
    <t>Durante la vigencia 2025, el indicador “Dotaciones de kits de vestuarios entregados” alcanzó un total de 20 kits entregados como parte de la estrategia orientada al fortalecimiento de espacios culturales y procesos de formación en danza en los territorios. En el marco del convenio 1127-2025, suscrito para fortalecer la creación, circulación y oficios asociados a la danza, se adelantaron procesos de alistamiento, definición metodológica y articulación territorial para la dotación de 15 escuelas municipales de danza y 5 procesos comunitarios indígenas y afrodescendientes. La estrategia incluyó la contratación y cualificación de confeccionistas en nodos regionales de Huila, Tolima, Montes de María y Cauca, así como la adquisición de insumos, corte, confección y entrega de vestuarios y parafernalia complementaria. Las dotaciones beneficiaron escuelas municipales ubicadas en municipios como Leticia, Cocorná, Ramiriquí, Curillo, Hato nuevo, Restrepo, Pamplona, Betulia y Fresno, entre otros, además de procesos comunitarios desarrollados con los resguardos indígenas Musurrunacuna, Aukawasi, Rumiñawi e Inga La Española en Piamonte (Cauca) y el Consejo Comunitario de Aganché. Estas acciones contribuyeron al fortalecimiento de capacidades locales, la sostenibilidad de proyectos de danza y la preservación de prácticas culturales desde un enfoque territorial y de diversidad cultural.</t>
  </si>
  <si>
    <t>Durante la vigencia 2023, el indicador “Personas beneficiarias de procesos de formación artística y cultural” alcanzó un total de 2.087 personas beneficiarias mediante el desarrollo de procesos formativos en las áreas de literatura, teatro, danza, música, circo y artes plásticas y visuales, orientados al fortalecimiento de capacidades artísticas, pedagógicas y de gestión cultural en diferentes territorios del país. En el marco de esta estrategia se implementaron talleres, diplomados, laboratorios, residencias y procesos de formación a formadores en articulación con entidades como la Corporación Pi3nsa, Fundación Arteria, Teatro R101, CERLALC, Universidad del Atlántico, Universidad de Los Andes y organizaciones territoriales. Entre las acciones desarrolladas se destacan la implementación de la Red RELATA con 90 talleres de escritura creativa y 34 tertulias literarias en 25 departamentos y 55 municipios; el desarrollo de diplomados y laboratorios en investigación teatral, pedagogía en artes escénicas, teatro físico, teatro comunitario y dirección escénica; la realización del XI Laboratorio Nacional de Circo y la Micro credencial en Producción y Gestión de las Artes Circenses; así como procesos de formación en danza a través del programa Danza Viva, pilotos interculturales étnicos, formación en pedagogía de la danza y procesos locales de formación en diferentes regiones del país. Adicionalmente, se realizaron laboratorios y talleres en artes plásticas y visuales como “Curadurías Sensibles”, “Herbarios y Bestiarios”, “Instalaciones y Representaciones” y “Frida Kahlo para niños y jóvenes”, contribuyendo al fortalecimiento de la formación artística y cultural, la apropiación territorial y el acceso a espacios de creación y circulación cultural en Colombia.</t>
  </si>
  <si>
    <t>Durante la vigencia 2025, el indicador “Personas beneficiarias de procesos de formación artística y cultural” alcanzó un total de 1.138 personas beneficiarias mediante el desarrollo de procesos de formación en artes plásticas y visuales, circo, danza, educación artística, música y teatro, orientados al fortalecimiento de capacidades artísticas, pedagógicas y de gestión cultural en diferentes territorios del país. En el marco de esta estrategia se implementaron escuelas itinerantes, diplomados, laboratorios, talleres, residencias, pasantías y procesos de intercambio y movilidad artística en articulación con entidades como la Corporación Ateneo Porfirio Barba Jacob, la Corporación Social Incluyamos, la Universidad de Los Andes, la Universidad Cooperativa de Colombia, la Universidad Tecnológica del Chocó y organizaciones territoriales. Entre las acciones desarrolladas se destacan la implementación de la Escuela Itinerante de Artes Plásticas y Visuales en regiones como Cauca, Catatumbo, Chocó y Vaupés; la realización de laboratorios, micro credenciales, diplomados, residencias y pasantías internacionales para el fortalecimiento del sector circense; el desarrollo de procesos de formación en danza con 30 escuelas participantes y enfoque en jóvenes, comunidades indígenas y afrodescendientes; la ejecución del Diplomado en Pedagogías y Didácticas de los Lenguajes Artísticos y Musicales; y la consolidación de la iniciativa Tejidos de Saberes Teatrales, que promovió procesos de formación, movilidad e intercambio entre agrupaciones de siete departamentos del país. Estas acciones contribuyeron al fortalecimiento de los procesos de formación artística y cultural, la circulación de saberes, la descentralización de las prácticas artísticas y el reconocimiento de la diversidad territorial y cultural de Colombia.</t>
  </si>
  <si>
    <t>Durante la vigencia 2025, el indicador “Personas beneficiadas a través del programa Voces y Saberes en las Artes” alcanzó un total de 19 personas beneficiadas mediante acciones orientadas al reconocimiento, visibilización y preservación de las trayectorias de artistas, cultores, cultoras, sabedores y sabedoras de las artes escénicas y la danza tradicional colombiana. En el marco de esta estrategia se adelantaron procesos de selección, contratación y registro audiovisual de maestras y maestros mayores de 60 años con destacadas trayectorias artísticas, entre ellos Raúl Parra, Baltazar Sosa, Aura Velasco, María Gladys Largo y Jorge Enrique Arnedo, cuyos micro documentales fueron grabados en territorios como Bogotá, Barranquilla, Tunja, Supía y resguardos indígenas de Caldas. Así mismo, se desarrollaron procesos de contratación de equipos audiovisuales, producción fotográfica y edición de contenidos para la construcción de productos de memoria y circulación cultural en formatos audiovisuales de alta calidad. De manera complementaria, en el marco de la conmemoración del Día Internacional del Teatro, el Ministerio de las Culturas, las Artes y los Saberes realizó un homenaje a 10 maestras y maestros del teatro y la televisión colombiana, quienes recibieron reconocimientos simbólicos y estímulos económicos por sus aportes al desarrollo cultural del país. Estas acciones contribuyeron a la preservación de la memoria artística nacional, el reconocimiento de las trayectorias culturales y la salvaguardia de saberes asociados a las artes en Colombia.</t>
  </si>
  <si>
    <t>Durante la vigencia 2025, el indicador “Beneficiarios de las acciones de apoyo, promoción y fortalecimiento de la circulación artística” alcanzó un total de 1.164 beneficiarios mediante la implementación de estrategias orientadas a fortalecer la circulación nacional e internacional de procesos artísticos en los sectores de circo, danza, música y teatro. En el marco de estas acciones se promovió la participación de artistas, agrupaciones y organizaciones culturales en laboratorios, festivales, encuentros, residencias, talleres, funciones, convenciones y mercados culturales desarrollados tanto en Colombia como en países como Perú, Brasil, Panamá, Ecuador, México, Argentina y España. Para el sector circense se apoyaron procesos de circulación y participación en escenarios como el Ensamble Circense en Lima, el Festival Boyacá Juega y Resiste, la Conferencia de Montadores y Riggers de Circo en Brasil, el Festival Arte sin Fronteras y la Convención Internacional de Teatro y Circo en Ibagué, fortaleciendo la movilidad y proyección de agentes y organizaciones del sector.
Así mismo, en el campo de la danza se implementaron acciones de circulación internacional y nacional, laboratorios de cocreación, fortalecimiento de procesos de circulación territorial y laboratorios de formación-creación, beneficiando agrupaciones y artistas de diferentes regiones del país mediante estrategias como “Travesías de la Danza”, el Congreso de Video Danza y procesos colaborativos entre compañías de Bogotá, Cartagena, Bucaramanga, Barranquilla, Tumaco y Popayán. De manera complementaria, se apoyaron iniciativas de movilidad internacional, diáspora cultural y residencias artísticas a través de plataformas como BIME Bilbao, Bogotá Music Market (BOmm), Conexión Afro y el Encuentro de Mercados Culturales y Musicales, contribuyendo al fortalecimiento de los ecosistemas musicales territoriales y la proyección internacional de los procesos culturales colombianos.
Adicionalmente, mediante la estrategia “Teatro Sin Fronteras” se consolidaron circuitos regionales de circulación escénica en plazas, bibliotecas, escuelas y espacios comunitarios, con la realización de 50 obras teatrales y la participación de 214 artistas en territorios como Norte de Santander, Acacías, La Guajira, Nariño, Caldas, Vichada y Magdalena. Estas acciones contribuyeron al fortalecimiento de las capacidades de circulación artística, la visibilización de la diversidad cultural, el intercambio de saberes y el posicionamiento nacional e internacional de las artes colombianas como herramientas de transformación social, memoria y construcción de tejido comunitario.</t>
  </si>
  <si>
    <t>Durante la vigencia 2025, el indicador “Beneficiarios de formación con enfoque poblacional en el sector de la danza” alcanzó un total de 72 personas beneficiarias mediante el desarrollo de talleres y procesos de formación artística orientados al fortalecimiento de capacidades culturales desde enfoques poblacionales y territoriales. Estas acciones promovieron la participación activa, el liderazgo y el acceso a la danza como derecho cultural, generando espacios de cuidado, expresión artística y construcción de identidad colectiva en diferentes comunidades y organizaciones de base.
En el marco de estos procesos formativos se implementaron metodologías basadas en pedagogías críticas, educación popular y estrategias colaborativas, fortaleciendo las capacidades de agentes culturales para reconocer el cuerpo como un espacio político, sensible y transformador en sus territorios. Las actividades desarrolladas incluyeron ejercicios prácticos, círculos de palabra, exploración creativa y diseño de micro acciones comunitarias, promoviendo aprendizajes encuerpados y procesos de réplica en contextos comunitarios. Estas acciones contribuyeron al fortalecimiento de los procesos de formación en danza con enfoque diferencial, al reconocimiento de la diversidad cultural y al fortalecimiento de capacidades para la transformación social desde las artes.</t>
  </si>
  <si>
    <t xml:space="preserve">Municipios con niveles de pobreza multidimensional alta fortalecidos a través de la  consolidación de ecosistemas de   economía popular basados en cocinas tradicionales </t>
  </si>
  <si>
    <t xml:space="preserve">Durante el primer semestre de 2026 se adelantaron acciones orientadas al fortalecimiento de los procesos de investigación, documentación, inventario y conservación del patrimonio cultural material e inmaterial del país. En los primeros meses del año continuó la ejecución del Convenio No. 1425 de 2025, correspondiente a la segunda fase de la investigación piloto sobre la arquitectura tradicional de las comunidades negras, afrocolombianas, raizales y palenqueras, alcanzando progresivamente el 85 % y 95 % de ejecución hasta la entrega de los productos finales para revisión de la supervisión. Durante abril el convenio culminó con un 100 % de ejecución y entró en fase de liquidación, consolidando un inventario que fortalece el reconocimiento, la documentación y la salvaguardia de la arquitectura tradicional y de los saberes asociados al patrimonio cultural afrodescendiente de la Costa Atlántica. Paralelamente, se brindó asistencia técnica a procesos de inventario del patrimonio cultural inmaterial, se gestionaron solicitudes para la activación de usuarios del Sistema de Información de Patrimonio (SIPA) y se avanzó en la identificación de los bienes muebles del Complejo Hospitalario San Juan de Dios e IMI, alcanzando un 87 % de avance mediante el levantamiento de listas preliminares. Asimismo, en mayo se suscribió el Contrato No. 0982 de 2026 para la creación y actualización de listas preliminares y la implementación de acciones de conservación preventiva de bienes muebles del patrimonio cultural en municipios priorizados de Arauca, Córdoba y Nariño. Finalmente, durante junio se consolidó el inventario del patrimonio cultural inmaterial “Raíces labranceras: registro de saberes” del municipio de Labranza grande (Boyacá), permitiendo la incorporación de cinco manifestaciones al SIPA y el fortalecimiento de los procesos de verificación y gestión de inventarios patrimoniales, contribuyendo al reconocimiento y preservación del patrimonio cultural del país.
</t>
  </si>
  <si>
    <t xml:space="preserve">VIGIAS DEL PATRIMONIO
Implementación de estrategias de participación ciudadana  para el reconocimiento, valoración, protección y divulgación del patrimonio cultural desde los territorios para la paz total </t>
  </si>
  <si>
    <t>Durante la vigencia 2023 se adelantó el proceso de recuperación, reorganización y creación del grupo de investigación de la Dirección de Patrimonio y Memoria ante Min Ciencias. Inicialmente se realizaron consultas técnicas y administrativas para identificar el estado del grupo previamente creado, incluyendo la búsqueda de usuarios, contraseñas y credenciales de acceso a las plataformas de Min Ciencias, así como la definición de lineamientos y requerimientos para su recuperación. Ante las dificultades identificadas para reactivar el grupo existente, se gestionó la creación de un nuevo grupo de investigación en la plataforma GrupLAC denominado “Patrimonio y Memoria”, el cual quedó integrado por especialistas de la Dirección de Patrimonio y Memoria como investigadores y bajo el liderazgo provisional de María Eugenia Hernández Carvajal. Con esta gestión se logró la creación y reconocimiento del grupo ante el Ministerio de Ciencia, Tecnología e Innovación, dando cumplimiento a la meta establecida para el indicador.</t>
  </si>
  <si>
    <t>Fortalecimiento de espacios que permitan el desarrollo de practicas artísticas y culturales, que promuevan el aprovechamiento del tiempo libre y consoliden los procesos de formación de los municipios
Establecer el cierre de los proyectos que han presentado inconvenientes en su ejecución y/o terminación.</t>
  </si>
  <si>
    <t>Construcción, intervención y dotación  de casas de cultura, bibliotecas, teatro, salas de danza y demás infraestructuras culturales</t>
  </si>
  <si>
    <t>Durante la vigencia 2024 se realizaron tres (3) exposiciones itinerantes en articulación con comunidades y actores territoriales, mediante procesos de investigación, cocreación y construcción participativa de narrativas sobre memoria, identidad y patrimonio cultural. Entre las iniciativas desarrolladas se encuentran la exposición “Paz y Memoria, un tejido que surce una historia” en Samaniego (Nariño), el proyecto “Jóvenes, memoria y territorio: San Antonio de Padua, oasis de paz” en Belén de los Andaquíes (Caquetá) y el proyecto “Mochila Kamëntsá”, orientado a la visibilización de saberes indígenas y la creación de materiales didácticos interculturales. Estas acciones permitieron consolidar procesos de co-curaduría, diseño museográfico y producción de contenidos comunitarios, fortaleciendo la participación local y la apropiación social de la memoria y el patrimonio cultural.</t>
  </si>
  <si>
    <t>Durante la vigencia se avanzó en la construcción participativa del Plan Museológico del Museo Archipiélago, liderado por el Museo Nacional de Colombia como estrategia de articulación y territorialización de los museos regionales de Min Culturas. Para ello, se desarrollaron diagnósticos técnicos, visitas de campo y procesos de recopilación y análisis de información con los nueve museos regionales, así como espacios de construcción colaborativa con equipos técnicos, áreas del Museo Nacional y entidades vinculadas al Régimen General de Museos Colombianos. Asimismo, se consolidaron avances conceptuales y metodológicos relacionados con el enfoque de museo archipiélago, gobernanza cultural, encuadramiento organizacional y observatorio nacional de museos, sentando las bases para la implementación del plan museológico a partir de 2024 y consolidando el cumplimiento de la meta del indicador.</t>
  </si>
  <si>
    <t>Durante el primer semestre de 2026 se adelantaron las acciones técnicas, administrativas e interinstitucionales necesarias para la puesta en marcha de la Convocatoria Cocrea 2026, orientada a promover la inversión y donación privada en proyectos culturales mediante el incentivo tributario previsto en la normativa vigente. En este periodo, el Ministerio de las Culturas, las Artes y los Saberes, en articulación con Cocrea, gestionó ante el Ministerio de Hacienda y Crédito Público y el CONFIS la aprobación del cupo fiscal requerido para la vigencia 2026, consolidando las proyecciones financieras y obteniendo inicialmente la aprobación de un cupo por $212.000 millones. Posteriormente, el CONFIS aprobó el cupo máximo de inversión o donación para la convocatoria por un valor de $80.835.673.775, lo que permitió la apertura oficial de la Convocatoria Cocrea 2026 para la recepción de proyectos hasta el 30 de julio de 2026. Durante junio continuó el proceso de postulación de iniciativas culturales, garantizando las condiciones operativas para la recepción de propuestas y preparando el inicio de la etapa de evaluación técnica y verificación de los proyectos, con el propósito de determinar aquellos que podrán acceder al incentivo tributario y contribuir a la movilización de inversión privada hacia el sector cultural.</t>
  </si>
  <si>
    <t xml:space="preserve">Durante el año 2024,  el programa se implementó en las regiones priorizadas, definidas con base en la clasificación de los municipios PDET, ZOMAC y territorios excluidos. En este periodo, el programa tuvo presencia en los siguientes territorios:
 - Catatumbo: El Carmen, El Tarra, Tibú, Sardinata.
- Montes de María: Carmen De Bolívar, San Juan de Nepomuceno, Tuchín, Los palmitos.
 - Orinoquía: Mesetas, Puerto Lleras, Vistahermosa.
 - Pacifico Sur: Guapí, San Andrés de Tumaco, El Charco, Buenaventura.
 - Sierra Nevada y Perijá: Agustín Codazzi, Becerril, Pueblo Bello, Dibulla, Fonseca, Riohacha, Aracataca, Ciénaga, Santa Marta.
 - Urabá Antioqueño: Apartadó, Chigorodó, San Pedro de Urabá, Turbo.
En estas 6 regiones se desarrollaron las actividades previstas por el programa, en la identificación y caracterización, obteniendo los siguientes avances:
- Durante el mes de abril se desarrolló la estructuración de contratos de los enlaces que hicieron presencia en los municipios priorizados. 
- La estructuración incluyó la identificación de los perfiles idóneos para el programa.
- En el mes de mayo se terminó la versión final de la estructuración del programa, definiendo 28 municipios priorizados, asociados a 6 regiones del país.
- Se diseñó la ficha de caracterización para caracterizar las prácticas, saberes y necesidades con relación al manejo de la información en las organizaciones pertenecientes a los municipios priorizados.
Por otra parte, durante el segundo semestre de la vigencia, el programa se implementó en las regiones priorizadas, definidas con base en la clasificación de los municipios PDET, ZOMAC y territorios excluidos. En este periodo, el programa tuvo presencia en los siguientes territorios:
 - Catatumbo: El Carmen, El Tarra, Tibú, Sardinata.
- Montes de María: Carmen De Bolívar, San Juan de Nepomuceno, Tuchín, Los palmitos.
 - Orinoquía: Mesetas, Puerto Lleras, Vistahermosa.
 - Pacifico Sur: Guapí, San Andrés de Tumaco, El Charco, Buenaventura.
 - Sierra Nevada y Perijá: Agustín Codazzi, Becerril, Pueblo Bello, Dibulla, Fonseca, Riohacha, Aracataca, Ciénaga, Santa Marta.
 - Urabá Antioqueño: Apartadó, Chigorodó, San Pedro de Urabá, Turbo.
En estas 6 regiones se desarrollaron las actividades previstas por el programa, en la identificación y caracterización, obteniendo los siguientes avances:
- Se identificaron organizaciones comunitarias, sociales y de Derechos Humanos en en 28 municipios priorizados.
- Se logró aplicar el instrumento de caracterización sobre las prácticas y saberes en el manejo de información de las organizaciones comunitarias, sociales y de Derechos Humanos en en 28 municipios priorizados.
- Se elaboró un informe técnico de caracterización sobre las prácticas y saberes en el manejo de información de las organizaciones comunitarias, sociales y de Derechos Humanos participantes ubicadas en los 28 municipios priorizados.
</t>
  </si>
  <si>
    <t>Durante el año 2025, se realizaron las siguientes actividades: 
Realización de las labores de Secretaría Técnica de la Comisión Nacional de Evaluación de Colombia en el marco de la Convocatoria de ayuda de proyectos Archivísticos 2024 del programa Iberarchivos a la que se postularon 11 propuestas de distintas ciudades y municipios de Colombia.                                                                                                                                                                                                                                                                                                             Elaboración y postulación del proyecto "Archivos para la paz" en el marco de la convocatoria Open Government Challenge 2025, convocado por la Open Government Partnership, a la que pertenece el gobierno colombiano. 
Postulación con el ICDH de Corea del Sur y el Archivo General de Nación en el proyecto sobre usos, apropiación social y divulgación del patrimonio documental para la construcción de paz, a la convocatoria de la agencia de cooperación internacional coreana KOICA.                                                                                                                                                                                                                                                                                                                                                                    Estructuración de la matriz de resultados, metas, indicadores y actividades del proyecto el proyecto de cooperación técnica "Preservación documental digital: fortaleciendo normativas y repositorios de consulta", en el marco de la comixta entre Colombia y México.                                                                                                                                                                                                                                                                                                                                  Consolidar una base de datos con la información de pagos de membresías, proyectos financiados y relacionamiento entre los programas IBER (Iberarchivos, Ibermemoria y Red Iberoamericana de Archivos Diplomáticos RADI) y el AGN de Colombia                                                                                                                                                                                                                                                                                                                                                              Gestiones con los equipos del Archivo General de la Nación de México para revisar actividades, indicadores, resultados y fechas del proyecto "Preservación documental digital: fortaleciendo normativas y repositorios de consulta", en el marco de la comixta entre Colombia y México 13-08-25                         
Elaboración de propuesta “Clasificación y catalogación del Archivo Musical Manuel Ángel Dechamps (AMMAD): memoria de la banda departamental de Córdoba y su legado en el Valle del Sinú”. Dicha propuesta fue presentada en el Consejo Intergubernamental realizado en el mes de agosto de 2025 en Ciudad de Panamá y fue reconocida con USD2.500 que se están gestionando con la coordinación de Ibermemoria.                                                          
Desarrollo de la Comisión Mixta de Bocas del Toro entre el gobierno de Colombia y el gobierno de Panamá. Se realizó una reunión con el Instituto Colombiano de Antropología e Historia ICANH y la Dirección de Asuntos Culturales de la cancillería (4-09-25) para presentar las estrategias de cada entidad frente a la solicitud presidencial para investigar sobre la Guerra de 1895 y la guerra de los Mil días en esa región panameña.                                         
Interacción con Iberarchivos y la gestión de la convocatoria de financiación de proyectos archivísticos. Colombia ha enviado a la fase de preselección 11 proyectos de diferentes departamentos, entidades y organizaciones. Se sostuvo una reunión con la Unidad técnica de Iberarchivos para iniciar la fase de evaluación de los proyectos.                                                                      
Inicio formal a la XI Comixta entre México y Colombia el día 29-09-25 que contemplará una serie de mesas técnicas, intercambio de experiencias, talleres y espacios de diálogo para el fortalecimiento de capacidades el Archivo General de la Nación en Colombia
Elaboración y presentación de la propuesta Project for the Digitisation and Preservation of the Notarial Archives of Honda, Tolima (Colombia) a la convocatoria de Endangered Archives, con el propósito de digitalizar y realizar procedimientos de conservación a los Archivos de Honda, Tolima que custodia el Archivo General de la Nación
Organización y registro de la Comisión Nacional de Evaluación para realizar las labores de revisión y puntuación de los 11 proyectos que distintas instituciones archivísticas, asociaciones y fundaciones en Colombia, presentaron para la convocatoria de ayuda a proyectos archivísticos 2025 del programa Iberarchivos. Se realizaron las labores de coordinación con los vocales del Comité y por parte del Archivo el Director actuó como presidente de la Comisión y yo, la asesora  de la Dirección General, como secretaria técnica de la misma. Se tabularon y promediaron los puntajes de evaluación y finalmente se envió el acta de la Comisión a Iberarchivos el viernes 21 de noviembre.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</si>
</sst>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0.0"/>
    <numFmt numFmtId="166"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10"/>
      <name val="Calibri Light"/>
      <family val="2"/>
      <scheme val="major"/>
    </font>
    <font>
      <b/>
      <sz val="10"/>
      <name val="Calibri Light"/>
      <family val="2"/>
      <scheme val="major"/>
    </font>
    <font>
      <sz val="10"/>
      <color theme="1"/>
      <name val="Calibri Light"/>
      <family val="2"/>
      <scheme val="major"/>
    </font>
    <font>
      <sz val="10"/>
      <color rgb="FF000000"/>
      <name val="Calibri Light"/>
      <family val="2"/>
      <scheme val="major"/>
    </font>
    <font>
      <b/>
      <sz val="10"/>
      <color rgb="FF000000"/>
      <name val="Calibri Light"/>
      <family val="2"/>
      <scheme val="major"/>
    </font>
    <font>
      <sz val="10"/>
      <name val="Calibri Light"/>
      <family val="2"/>
      <scheme val="major"/>
    </font>
    <font>
      <b/>
      <sz val="12"/>
      <name val="Calibri Light"/>
      <family val="2"/>
      <scheme val="major"/>
    </font>
    <font>
      <sz val="10"/>
      <name val="Calibri Light"/>
      <family val="2"/>
    </font>
    <font>
      <b/>
      <sz val="12"/>
      <color rgb="FF000000"/>
      <name val="Calibri"/>
      <family val="2"/>
      <scheme val="minor"/>
    </font>
    <font>
      <sz val="12"/>
      <color rgb="FF000000"/>
      <name val="Calibri"/>
      <family val="2"/>
      <scheme val="minor"/>
    </font>
    <font>
      <sz val="10"/>
      <color theme="1"/>
      <name val="Calibri Light"/>
      <scheme val="major"/>
    </font>
    <font>
      <sz val="10"/>
      <color rgb="FF000000"/>
      <name val="Calibri Light"/>
      <scheme val="major"/>
    </font>
    <font>
      <b/>
      <sz val="14"/>
      <name val="Calibri Light"/>
      <family val="2"/>
      <scheme val="major"/>
    </font>
  </fonts>
  <fills count="14">
    <fill>
      <patternFill patternType="none"/>
    </fill>
    <fill>
      <patternFill patternType="gray125"/>
    </fill>
    <fill>
      <patternFill patternType="solid">
        <fgColor theme="9" tint="0.79998168889431442"/>
        <bgColor indexed="64"/>
      </patternFill>
    </fill>
    <fill>
      <patternFill patternType="solid">
        <fgColor theme="0"/>
        <bgColor theme="0"/>
      </patternFill>
    </fill>
    <fill>
      <patternFill patternType="solid">
        <fgColor rgb="FFFFFFFF"/>
        <bgColor rgb="FFFFFFFF"/>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rgb="FFFBE4D5"/>
        <bgColor rgb="FFFBE4D5"/>
      </patternFill>
    </fill>
    <fill>
      <patternFill patternType="solid">
        <fgColor rgb="FFFFFFFF"/>
        <bgColor rgb="FF000000"/>
      </patternFill>
    </fill>
    <fill>
      <patternFill patternType="solid">
        <fgColor rgb="FFF8F0FF"/>
        <bgColor indexed="64"/>
      </patternFill>
    </fill>
  </fills>
  <borders count="25">
    <border>
      <left/>
      <right/>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indexed="64"/>
      </left>
      <right style="thin">
        <color indexed="64"/>
      </right>
      <top/>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right style="thin">
        <color auto="1"/>
      </right>
      <top/>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cellStyleXfs>
  <cellXfs count="210">
    <xf numFmtId="0" fontId="0" fillId="0" borderId="0" xfId="0"/>
    <xf numFmtId="0" fontId="3" fillId="0" borderId="0" xfId="2" applyFont="1" applyAlignment="1">
      <alignment vertical="center"/>
    </xf>
    <xf numFmtId="0" fontId="3" fillId="0" borderId="5" xfId="2" applyFont="1" applyBorder="1" applyAlignment="1">
      <alignment horizontal="center" vertical="center"/>
    </xf>
    <xf numFmtId="0" fontId="3" fillId="0" borderId="5" xfId="2" applyFont="1" applyBorder="1" applyAlignment="1">
      <alignment horizontal="center" vertical="center" wrapText="1"/>
    </xf>
    <xf numFmtId="9" fontId="3" fillId="0" borderId="5" xfId="1" applyFont="1" applyBorder="1" applyAlignment="1">
      <alignment horizontal="center" vertical="center" wrapText="1"/>
    </xf>
    <xf numFmtId="9" fontId="3" fillId="0" borderId="5" xfId="2" applyNumberFormat="1" applyFont="1" applyBorder="1" applyAlignment="1">
      <alignment horizontal="center" vertical="center" wrapText="1"/>
    </xf>
    <xf numFmtId="9" fontId="3" fillId="0" borderId="6" xfId="1" applyFont="1" applyBorder="1" applyAlignment="1">
      <alignment horizontal="center" vertical="center" wrapText="1"/>
    </xf>
    <xf numFmtId="0" fontId="3" fillId="0" borderId="7" xfId="2" applyFont="1" applyBorder="1" applyAlignment="1">
      <alignment horizontal="center" vertical="center" wrapText="1"/>
    </xf>
    <xf numFmtId="0" fontId="3" fillId="5" borderId="5" xfId="2" applyFont="1" applyFill="1" applyBorder="1" applyAlignment="1">
      <alignment horizontal="center" vertical="center" wrapText="1"/>
    </xf>
    <xf numFmtId="0" fontId="5" fillId="0" borderId="5" xfId="0" applyFont="1" applyBorder="1" applyAlignment="1">
      <alignment horizontal="center" vertical="center" wrapText="1"/>
    </xf>
    <xf numFmtId="0" fontId="3" fillId="7" borderId="5" xfId="2" applyFont="1" applyFill="1" applyBorder="1" applyAlignment="1">
      <alignment horizontal="center" vertical="center" wrapText="1"/>
    </xf>
    <xf numFmtId="0" fontId="6" fillId="5" borderId="5" xfId="2" applyFont="1" applyFill="1" applyBorder="1" applyAlignment="1">
      <alignment horizontal="center" vertical="center" wrapText="1"/>
    </xf>
    <xf numFmtId="3" fontId="3" fillId="0" borderId="5" xfId="1" applyNumberFormat="1" applyFont="1" applyBorder="1" applyAlignment="1">
      <alignment horizontal="center" vertical="center"/>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9" fontId="6" fillId="0" borderId="12" xfId="0" applyNumberFormat="1" applyFont="1" applyBorder="1" applyAlignment="1">
      <alignment horizontal="center" vertical="center" wrapText="1"/>
    </xf>
    <xf numFmtId="0" fontId="3" fillId="8" borderId="0" xfId="2" applyFont="1" applyFill="1" applyAlignment="1">
      <alignment vertical="center"/>
    </xf>
    <xf numFmtId="0" fontId="3" fillId="9" borderId="5" xfId="2" applyFont="1" applyFill="1" applyBorder="1" applyAlignment="1">
      <alignment horizontal="center" vertical="center" wrapText="1"/>
    </xf>
    <xf numFmtId="9" fontId="3" fillId="9" borderId="5" xfId="2" applyNumberFormat="1" applyFont="1" applyFill="1" applyBorder="1" applyAlignment="1">
      <alignment horizontal="center" vertical="center" wrapText="1"/>
    </xf>
    <xf numFmtId="9" fontId="6" fillId="9" borderId="11" xfId="0" applyNumberFormat="1"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0" borderId="13" xfId="0" applyFont="1" applyBorder="1" applyAlignment="1">
      <alignment horizontal="center" vertical="center"/>
    </xf>
    <xf numFmtId="0" fontId="5" fillId="0" borderId="11" xfId="0" applyFont="1" applyBorder="1" applyAlignment="1">
      <alignment horizontal="center" vertical="center" wrapText="1"/>
    </xf>
    <xf numFmtId="3" fontId="6" fillId="0" borderId="12"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3" fontId="5" fillId="0" borderId="11" xfId="0" applyNumberFormat="1"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wrapText="1"/>
    </xf>
    <xf numFmtId="9" fontId="5" fillId="0" borderId="11" xfId="0" applyNumberFormat="1" applyFont="1" applyBorder="1" applyAlignment="1">
      <alignment horizontal="center" vertical="center"/>
    </xf>
    <xf numFmtId="0" fontId="5" fillId="4" borderId="1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9" borderId="5" xfId="0" applyFont="1" applyFill="1" applyBorder="1" applyAlignment="1">
      <alignment horizontal="center" vertical="center" wrapText="1"/>
    </xf>
    <xf numFmtId="9" fontId="3" fillId="9" borderId="8" xfId="0" applyNumberFormat="1" applyFont="1" applyFill="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8" xfId="1" applyFont="1" applyBorder="1" applyAlignment="1">
      <alignment horizontal="center" vertical="center" wrapText="1"/>
    </xf>
    <xf numFmtId="9" fontId="3" fillId="0" borderId="5" xfId="0" applyNumberFormat="1" applyFont="1" applyBorder="1" applyAlignment="1">
      <alignment horizontal="center" vertical="center" wrapText="1"/>
    </xf>
    <xf numFmtId="0" fontId="3" fillId="10" borderId="8" xfId="0" applyFont="1" applyFill="1" applyBorder="1" applyAlignment="1">
      <alignment horizontal="center" vertical="center" wrapText="1"/>
    </xf>
    <xf numFmtId="0" fontId="3" fillId="9" borderId="8" xfId="0" applyFont="1" applyFill="1" applyBorder="1" applyAlignment="1">
      <alignment horizontal="center" vertical="center" wrapText="1"/>
    </xf>
    <xf numFmtId="9" fontId="3" fillId="9" borderId="9" xfId="0" applyNumberFormat="1"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9" borderId="8" xfId="0" applyFont="1" applyFill="1" applyBorder="1" applyAlignment="1">
      <alignment horizontal="center" vertical="center"/>
    </xf>
    <xf numFmtId="9" fontId="3" fillId="0" borderId="8" xfId="0" applyNumberFormat="1" applyFont="1" applyBorder="1" applyAlignment="1">
      <alignment horizontal="center" vertical="center"/>
    </xf>
    <xf numFmtId="9" fontId="3" fillId="9" borderId="5" xfId="0" applyNumberFormat="1" applyFont="1" applyFill="1" applyBorder="1" applyAlignment="1">
      <alignment horizontal="center" vertical="center" wrapText="1"/>
    </xf>
    <xf numFmtId="0" fontId="6" fillId="0" borderId="8" xfId="0" applyFont="1" applyBorder="1" applyAlignment="1">
      <alignment horizontal="center" vertical="center"/>
    </xf>
    <xf numFmtId="10" fontId="6"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9" fontId="3" fillId="0" borderId="12" xfId="0" applyNumberFormat="1" applyFont="1" applyBorder="1" applyAlignment="1">
      <alignment horizontal="center" vertical="center" wrapText="1"/>
    </xf>
    <xf numFmtId="9" fontId="6" fillId="0" borderId="11" xfId="0" applyNumberFormat="1" applyFont="1" applyBorder="1" applyAlignment="1">
      <alignment horizontal="center" vertical="center" wrapText="1"/>
    </xf>
    <xf numFmtId="9" fontId="5" fillId="0" borderId="11" xfId="0" applyNumberFormat="1" applyFont="1" applyBorder="1" applyAlignment="1">
      <alignment horizontal="center" vertical="center" wrapText="1"/>
    </xf>
    <xf numFmtId="9" fontId="3" fillId="0" borderId="8" xfId="1" applyFont="1" applyBorder="1" applyAlignment="1">
      <alignment horizontal="center" vertical="center"/>
    </xf>
    <xf numFmtId="9" fontId="3" fillId="0" borderId="11"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3" fillId="9" borderId="11" xfId="0" applyFont="1" applyFill="1" applyBorder="1" applyAlignment="1">
      <alignment horizontal="center" vertical="center" wrapText="1"/>
    </xf>
    <xf numFmtId="0" fontId="8" fillId="0" borderId="0" xfId="2" applyFont="1" applyAlignment="1">
      <alignment horizontal="center" vertical="center"/>
    </xf>
    <xf numFmtId="0" fontId="8" fillId="0" borderId="0" xfId="2" applyFont="1" applyAlignment="1">
      <alignment horizontal="center" vertical="center" wrapText="1"/>
    </xf>
    <xf numFmtId="3" fontId="5" fillId="0" borderId="5"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9" fontId="3" fillId="0" borderId="5" xfId="1" applyFont="1" applyFill="1" applyBorder="1" applyAlignment="1">
      <alignment horizontal="center" vertical="center" wrapText="1"/>
    </xf>
    <xf numFmtId="3" fontId="3" fillId="9" borderId="5"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3" fontId="3" fillId="0" borderId="6" xfId="0" applyNumberFormat="1" applyFont="1" applyBorder="1" applyAlignment="1">
      <alignment horizontal="center" vertical="center"/>
    </xf>
    <xf numFmtId="0" fontId="3" fillId="0" borderId="6" xfId="0" applyFont="1" applyBorder="1" applyAlignment="1">
      <alignment horizontal="center" vertical="center"/>
    </xf>
    <xf numFmtId="3" fontId="5" fillId="0" borderId="5" xfId="0" applyNumberFormat="1" applyFont="1" applyBorder="1" applyAlignment="1">
      <alignment horizontal="center" vertical="center"/>
    </xf>
    <xf numFmtId="3" fontId="3" fillId="0" borderId="2" xfId="0" applyNumberFormat="1" applyFont="1" applyBorder="1" applyAlignment="1">
      <alignment horizontal="center" vertical="center" wrapText="1"/>
    </xf>
    <xf numFmtId="3" fontId="3" fillId="0" borderId="11" xfId="0" applyNumberFormat="1" applyFont="1" applyBorder="1" applyAlignment="1">
      <alignment horizontal="center" vertical="center" wrapText="1"/>
    </xf>
    <xf numFmtId="3" fontId="6" fillId="12" borderId="11" xfId="0" applyNumberFormat="1" applyFont="1" applyFill="1" applyBorder="1" applyAlignment="1">
      <alignment horizontal="center" vertical="center"/>
    </xf>
    <xf numFmtId="3" fontId="3" fillId="0" borderId="8" xfId="0" applyNumberFormat="1" applyFont="1" applyBorder="1" applyAlignment="1">
      <alignment horizontal="center" vertical="center" wrapText="1"/>
    </xf>
    <xf numFmtId="0" fontId="3" fillId="0" borderId="22" xfId="0" applyFont="1" applyBorder="1" applyAlignment="1">
      <alignment horizontal="center" vertical="center" wrapText="1"/>
    </xf>
    <xf numFmtId="3" fontId="3" fillId="0" borderId="22"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3" fillId="0" borderId="18" xfId="0" applyFont="1" applyBorder="1" applyAlignment="1">
      <alignment horizontal="center" vertical="center" wrapText="1"/>
    </xf>
    <xf numFmtId="0" fontId="6" fillId="9" borderId="1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9" fontId="3" fillId="0" borderId="15" xfId="0" applyNumberFormat="1" applyFont="1" applyBorder="1" applyAlignment="1">
      <alignment horizontal="center" vertical="center"/>
    </xf>
    <xf numFmtId="0" fontId="3" fillId="0" borderId="23" xfId="0" applyFont="1" applyBorder="1" applyAlignment="1">
      <alignment horizontal="center" vertical="center" wrapText="1"/>
    </xf>
    <xf numFmtId="0" fontId="3" fillId="0" borderId="17" xfId="0" applyFont="1" applyBorder="1" applyAlignment="1">
      <alignment horizontal="center" vertical="center"/>
    </xf>
    <xf numFmtId="0" fontId="3" fillId="0" borderId="5" xfId="4" applyNumberFormat="1" applyFont="1" applyFill="1" applyBorder="1" applyAlignment="1">
      <alignment horizontal="center" vertical="center" wrapText="1"/>
    </xf>
    <xf numFmtId="9" fontId="5"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66" fontId="6" fillId="0" borderId="11" xfId="0" applyNumberFormat="1" applyFont="1" applyBorder="1" applyAlignment="1">
      <alignment horizontal="center" vertical="center" wrapText="1"/>
    </xf>
    <xf numFmtId="3" fontId="3" fillId="9" borderId="11" xfId="0" applyNumberFormat="1" applyFont="1" applyFill="1" applyBorder="1" applyAlignment="1">
      <alignment horizontal="center" vertical="center" wrapText="1"/>
    </xf>
    <xf numFmtId="3" fontId="6" fillId="0" borderId="11" xfId="0" applyNumberFormat="1" applyFont="1" applyBorder="1" applyAlignment="1">
      <alignment horizontal="center" vertical="center"/>
    </xf>
    <xf numFmtId="0" fontId="3" fillId="9" borderId="18" xfId="0" applyFont="1" applyFill="1" applyBorder="1" applyAlignment="1">
      <alignment horizontal="center" vertical="center" wrapText="1"/>
    </xf>
    <xf numFmtId="0" fontId="3" fillId="0" borderId="11" xfId="0" applyFont="1" applyBorder="1" applyAlignment="1">
      <alignment horizontal="center" vertical="center"/>
    </xf>
    <xf numFmtId="10" fontId="6" fillId="0" borderId="5" xfId="0" applyNumberFormat="1" applyFont="1" applyBorder="1" applyAlignment="1">
      <alignment horizontal="center" vertical="center" wrapText="1"/>
    </xf>
    <xf numFmtId="166" fontId="3" fillId="0" borderId="11" xfId="0" applyNumberFormat="1" applyFont="1" applyBorder="1" applyAlignment="1">
      <alignment horizontal="center" vertical="center" wrapText="1"/>
    </xf>
    <xf numFmtId="0" fontId="3" fillId="9" borderId="2" xfId="0" applyFont="1" applyFill="1" applyBorder="1" applyAlignment="1">
      <alignment horizontal="center" vertical="center" wrapText="1"/>
    </xf>
    <xf numFmtId="1" fontId="3" fillId="0" borderId="11" xfId="0" applyNumberFormat="1" applyFont="1" applyBorder="1" applyAlignment="1">
      <alignment horizontal="center" vertical="center" wrapText="1"/>
    </xf>
    <xf numFmtId="3" fontId="3" fillId="0" borderId="15" xfId="0" applyNumberFormat="1" applyFont="1" applyBorder="1" applyAlignment="1">
      <alignment horizontal="center" vertical="center" wrapText="1"/>
    </xf>
    <xf numFmtId="3" fontId="3" fillId="0" borderId="11" xfId="0" applyNumberFormat="1" applyFont="1" applyBorder="1" applyAlignment="1">
      <alignment horizontal="center" vertical="center"/>
    </xf>
    <xf numFmtId="0" fontId="5" fillId="0" borderId="18" xfId="0" applyFont="1" applyBorder="1" applyAlignment="1">
      <alignment horizontal="center" vertical="center"/>
    </xf>
    <xf numFmtId="0" fontId="6" fillId="9" borderId="2" xfId="0" applyFont="1" applyFill="1" applyBorder="1" applyAlignment="1">
      <alignment horizontal="center" vertical="center" wrapText="1"/>
    </xf>
    <xf numFmtId="0" fontId="5" fillId="0" borderId="23" xfId="0" applyFont="1" applyBorder="1" applyAlignment="1">
      <alignment horizontal="center" vertical="center"/>
    </xf>
    <xf numFmtId="9" fontId="3" fillId="0" borderId="11" xfId="0" applyNumberFormat="1" applyFont="1" applyBorder="1" applyAlignment="1">
      <alignment horizontal="center" vertical="center"/>
    </xf>
    <xf numFmtId="3" fontId="5"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6" fillId="9" borderId="11" xfId="0" applyNumberFormat="1" applyFont="1" applyFill="1" applyBorder="1" applyAlignment="1">
      <alignment horizontal="center" vertical="center" wrapText="1"/>
    </xf>
    <xf numFmtId="3" fontId="6" fillId="0" borderId="5" xfId="0" applyNumberFormat="1" applyFont="1" applyBorder="1" applyAlignment="1">
      <alignment horizontal="center" vertical="center"/>
    </xf>
    <xf numFmtId="10" fontId="3" fillId="0" borderId="11" xfId="0" applyNumberFormat="1" applyFont="1" applyBorder="1" applyAlignment="1">
      <alignment horizontal="center" vertical="center" wrapText="1"/>
    </xf>
    <xf numFmtId="0" fontId="6" fillId="0" borderId="11" xfId="0" applyFont="1" applyBorder="1" applyAlignment="1">
      <alignment horizontal="center" vertical="center"/>
    </xf>
    <xf numFmtId="0" fontId="6"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3" xfId="0" applyFont="1" applyBorder="1" applyAlignment="1">
      <alignment horizontal="center" vertical="center" wrapText="1"/>
    </xf>
    <xf numFmtId="0" fontId="4" fillId="13" borderId="4" xfId="2" applyFont="1" applyFill="1" applyBorder="1" applyAlignment="1">
      <alignment horizontal="center" vertical="center" wrapText="1"/>
    </xf>
    <xf numFmtId="9" fontId="3" fillId="9" borderId="11" xfId="0" applyNumberFormat="1" applyFont="1" applyFill="1" applyBorder="1" applyAlignment="1">
      <alignment horizontal="center" vertical="center" wrapText="1"/>
    </xf>
    <xf numFmtId="0" fontId="4" fillId="13" borderId="5" xfId="2" applyFont="1" applyFill="1" applyBorder="1" applyAlignment="1">
      <alignment horizontal="center" vertical="center" wrapText="1"/>
    </xf>
    <xf numFmtId="0" fontId="4" fillId="13" borderId="6" xfId="2" applyFont="1" applyFill="1" applyBorder="1" applyAlignment="1">
      <alignment horizontal="center" vertical="center" wrapText="1"/>
    </xf>
    <xf numFmtId="0" fontId="4" fillId="13" borderId="11" xfId="2" applyFont="1" applyFill="1" applyBorder="1" applyAlignment="1">
      <alignment horizontal="center" vertical="center" wrapText="1"/>
    </xf>
    <xf numFmtId="9" fontId="3" fillId="0" borderId="10" xfId="1" applyFont="1" applyBorder="1" applyAlignment="1">
      <alignment horizontal="center" vertical="center" wrapText="1"/>
    </xf>
    <xf numFmtId="9" fontId="3" fillId="0" borderId="11" xfId="2" applyNumberFormat="1" applyFont="1" applyBorder="1" applyAlignment="1">
      <alignment horizontal="center" vertical="center" wrapText="1"/>
    </xf>
    <xf numFmtId="0" fontId="3" fillId="0" borderId="15" xfId="2" applyFont="1" applyBorder="1" applyAlignment="1">
      <alignment horizontal="center" vertical="center" wrapText="1"/>
    </xf>
    <xf numFmtId="10" fontId="3" fillId="9" borderId="11" xfId="1" applyNumberFormat="1" applyFont="1" applyFill="1" applyBorder="1" applyAlignment="1">
      <alignment horizontal="center" vertical="center" wrapText="1"/>
    </xf>
    <xf numFmtId="9" fontId="3" fillId="0" borderId="8" xfId="2" applyNumberFormat="1" applyFont="1" applyBorder="1" applyAlignment="1">
      <alignment horizontal="center" vertical="center" wrapText="1"/>
    </xf>
    <xf numFmtId="10" fontId="3" fillId="0" borderId="11" xfId="1" applyNumberFormat="1" applyFont="1" applyBorder="1" applyAlignment="1">
      <alignment horizontal="center" vertical="center"/>
    </xf>
    <xf numFmtId="9" fontId="6" fillId="0" borderId="10" xfId="0" applyNumberFormat="1" applyFont="1" applyBorder="1" applyAlignment="1">
      <alignment horizontal="center" vertical="center" wrapText="1"/>
    </xf>
    <xf numFmtId="0" fontId="3" fillId="0" borderId="11" xfId="2" applyFont="1" applyBorder="1" applyAlignment="1">
      <alignment horizontal="center" vertical="center" wrapText="1"/>
    </xf>
    <xf numFmtId="9" fontId="3" fillId="9" borderId="10" xfId="0" applyNumberFormat="1" applyFont="1" applyFill="1" applyBorder="1" applyAlignment="1">
      <alignment horizontal="center" vertical="center" wrapText="1"/>
    </xf>
    <xf numFmtId="9" fontId="3" fillId="10" borderId="11" xfId="0" applyNumberFormat="1" applyFont="1" applyFill="1" applyBorder="1" applyAlignment="1">
      <alignment horizontal="center" vertical="center" wrapText="1"/>
    </xf>
    <xf numFmtId="3" fontId="5" fillId="0" borderId="15" xfId="0" applyNumberFormat="1" applyFont="1" applyBorder="1" applyAlignment="1">
      <alignment horizontal="center" vertical="center"/>
    </xf>
    <xf numFmtId="0" fontId="5" fillId="0" borderId="15" xfId="0" applyFont="1" applyBorder="1" applyAlignment="1">
      <alignment horizontal="center" vertical="center"/>
    </xf>
    <xf numFmtId="9" fontId="5" fillId="0" borderId="15" xfId="0" applyNumberFormat="1" applyFont="1" applyBorder="1" applyAlignment="1">
      <alignment horizontal="center" vertical="center"/>
    </xf>
    <xf numFmtId="0" fontId="5" fillId="3" borderId="11" xfId="0" applyFont="1" applyFill="1" applyBorder="1" applyAlignment="1">
      <alignment horizontal="center" vertical="center" wrapText="1"/>
    </xf>
    <xf numFmtId="9" fontId="5" fillId="4" borderId="11" xfId="0" applyNumberFormat="1" applyFont="1" applyFill="1" applyBorder="1" applyAlignment="1">
      <alignment horizontal="center" vertical="center" wrapText="1"/>
    </xf>
    <xf numFmtId="0" fontId="6" fillId="0" borderId="17" xfId="0" applyFont="1" applyBorder="1" applyAlignment="1">
      <alignment horizontal="center" vertical="center" wrapText="1"/>
    </xf>
    <xf numFmtId="1" fontId="6" fillId="0" borderId="11" xfId="0" applyNumberFormat="1" applyFont="1" applyBorder="1" applyAlignment="1">
      <alignment horizontal="center" vertical="center" wrapText="1"/>
    </xf>
    <xf numFmtId="9" fontId="6" fillId="0" borderId="17" xfId="0" applyNumberFormat="1" applyFont="1" applyBorder="1" applyAlignment="1">
      <alignment horizontal="center" vertical="center" wrapText="1"/>
    </xf>
    <xf numFmtId="10" fontId="6" fillId="0" borderId="11" xfId="0" applyNumberFormat="1" applyFont="1" applyBorder="1" applyAlignment="1">
      <alignment horizontal="center" vertical="center" wrapText="1"/>
    </xf>
    <xf numFmtId="165" fontId="6" fillId="0" borderId="11" xfId="0" applyNumberFormat="1" applyFont="1" applyBorder="1" applyAlignment="1">
      <alignment horizontal="center" vertical="center" wrapText="1"/>
    </xf>
    <xf numFmtId="9" fontId="3" fillId="0" borderId="6" xfId="2" applyNumberFormat="1" applyFont="1" applyBorder="1" applyAlignment="1">
      <alignment horizontal="center" vertical="center" wrapText="1"/>
    </xf>
    <xf numFmtId="9" fontId="3" fillId="0" borderId="11" xfId="1" applyFont="1" applyBorder="1" applyAlignment="1">
      <alignment horizontal="center" vertical="center" wrapText="1"/>
    </xf>
    <xf numFmtId="9" fontId="3" fillId="0" borderId="17" xfId="0" applyNumberFormat="1"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11" xfId="2" applyFont="1" applyBorder="1" applyAlignment="1">
      <alignment horizontal="center" vertical="center"/>
    </xf>
    <xf numFmtId="0" fontId="3" fillId="2" borderId="11" xfId="2"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18" xfId="2" applyFont="1" applyBorder="1" applyAlignment="1">
      <alignment horizontal="center" vertical="center"/>
    </xf>
    <xf numFmtId="0" fontId="3" fillId="0" borderId="12" xfId="2" applyFont="1" applyBorder="1" applyAlignment="1">
      <alignment horizontal="center" vertical="center"/>
    </xf>
    <xf numFmtId="0" fontId="3" fillId="0" borderId="23" xfId="2" applyFont="1" applyBorder="1" applyAlignment="1">
      <alignment horizontal="center" vertical="center"/>
    </xf>
    <xf numFmtId="9" fontId="3" fillId="0" borderId="6" xfId="1" applyFont="1" applyFill="1" applyBorder="1" applyAlignment="1">
      <alignment horizontal="center" vertical="center"/>
    </xf>
    <xf numFmtId="9" fontId="3" fillId="0" borderId="6" xfId="1" applyFont="1" applyBorder="1" applyAlignment="1">
      <alignment horizontal="center" vertical="center"/>
    </xf>
    <xf numFmtId="1" fontId="3" fillId="0" borderId="6" xfId="1" applyNumberFormat="1" applyFont="1" applyBorder="1" applyAlignment="1">
      <alignment horizontal="center" vertical="center"/>
    </xf>
    <xf numFmtId="3" fontId="3" fillId="0" borderId="6" xfId="1" applyNumberFormat="1" applyFont="1" applyBorder="1" applyAlignment="1">
      <alignment horizontal="center" vertical="center"/>
    </xf>
    <xf numFmtId="3" fontId="3" fillId="0" borderId="3" xfId="1" applyNumberFormat="1" applyFont="1" applyBorder="1" applyAlignment="1">
      <alignment horizontal="center" vertical="center"/>
    </xf>
    <xf numFmtId="9" fontId="3" fillId="0" borderId="5" xfId="2" applyNumberFormat="1" applyFont="1" applyBorder="1" applyAlignment="1">
      <alignment horizontal="center" vertical="center"/>
    </xf>
    <xf numFmtId="9" fontId="3" fillId="9" borderId="11" xfId="1" applyFont="1" applyFill="1" applyBorder="1" applyAlignment="1">
      <alignment horizontal="center" vertical="center" wrapText="1"/>
    </xf>
    <xf numFmtId="166" fontId="3" fillId="0" borderId="5" xfId="2" applyNumberFormat="1" applyFont="1" applyBorder="1" applyAlignment="1">
      <alignment horizontal="center" vertical="center" wrapText="1"/>
    </xf>
    <xf numFmtId="0" fontId="10" fillId="0" borderId="13" xfId="0" applyFont="1" applyBorder="1" applyAlignment="1">
      <alignment horizontal="center" vertical="center"/>
    </xf>
    <xf numFmtId="9" fontId="10" fillId="0" borderId="13" xfId="0" applyNumberFormat="1" applyFont="1" applyBorder="1" applyAlignment="1">
      <alignment horizontal="center" vertical="center"/>
    </xf>
    <xf numFmtId="166" fontId="10" fillId="0" borderId="13" xfId="0" applyNumberFormat="1" applyFont="1" applyBorder="1" applyAlignment="1">
      <alignment horizontal="center" vertical="center"/>
    </xf>
    <xf numFmtId="3" fontId="10" fillId="0" borderId="13" xfId="0" applyNumberFormat="1" applyFont="1" applyBorder="1" applyAlignment="1">
      <alignment horizontal="center" vertical="center"/>
    </xf>
    <xf numFmtId="166" fontId="3" fillId="0" borderId="11" xfId="0" applyNumberFormat="1" applyFont="1" applyBorder="1" applyAlignment="1">
      <alignment horizontal="center" vertical="center"/>
    </xf>
    <xf numFmtId="0" fontId="3" fillId="0" borderId="23" xfId="0" applyFont="1" applyBorder="1" applyAlignment="1">
      <alignment horizontal="center" vertical="center"/>
    </xf>
    <xf numFmtId="0" fontId="6" fillId="12" borderId="11" xfId="0" applyFont="1" applyFill="1" applyBorder="1" applyAlignment="1">
      <alignment horizontal="center" vertical="center" wrapText="1"/>
    </xf>
    <xf numFmtId="0" fontId="3" fillId="12" borderId="11" xfId="0" applyFont="1" applyFill="1" applyBorder="1" applyAlignment="1">
      <alignment horizontal="center" vertical="center" wrapText="1"/>
    </xf>
    <xf numFmtId="1" fontId="3" fillId="0" borderId="11" xfId="0" applyNumberFormat="1" applyFont="1" applyBorder="1" applyAlignment="1">
      <alignment horizontal="center" vertical="center"/>
    </xf>
    <xf numFmtId="9" fontId="3" fillId="0" borderId="23" xfId="0" applyNumberFormat="1" applyFont="1" applyBorder="1" applyAlignment="1">
      <alignment horizontal="center" vertical="center"/>
    </xf>
    <xf numFmtId="3" fontId="3" fillId="0" borderId="23" xfId="0" applyNumberFormat="1" applyFont="1" applyBorder="1" applyAlignment="1">
      <alignment horizontal="center" vertical="center"/>
    </xf>
    <xf numFmtId="10" fontId="3" fillId="0" borderId="12" xfId="0" applyNumberFormat="1" applyFont="1" applyBorder="1" applyAlignment="1">
      <alignment horizontal="center" vertical="center" wrapText="1"/>
    </xf>
    <xf numFmtId="9" fontId="3" fillId="0" borderId="2" xfId="2" applyNumberFormat="1" applyFont="1" applyBorder="1" applyAlignment="1">
      <alignment horizontal="center" vertical="center"/>
    </xf>
    <xf numFmtId="0" fontId="3" fillId="0" borderId="23" xfId="2" applyFont="1" applyBorder="1" applyAlignment="1">
      <alignment horizontal="center" vertical="center" wrapText="1"/>
    </xf>
    <xf numFmtId="9" fontId="3" fillId="0" borderId="7" xfId="2" applyNumberFormat="1" applyFont="1" applyBorder="1" applyAlignment="1">
      <alignment horizontal="center" vertical="center"/>
    </xf>
    <xf numFmtId="0" fontId="3" fillId="5" borderId="8" xfId="2" applyFont="1" applyFill="1" applyBorder="1" applyAlignment="1">
      <alignment horizontal="center" vertical="center" wrapText="1"/>
    </xf>
    <xf numFmtId="0" fontId="3" fillId="2" borderId="13" xfId="2" applyFont="1" applyFill="1" applyBorder="1" applyAlignment="1">
      <alignment horizontal="center" vertical="center" wrapText="1"/>
    </xf>
    <xf numFmtId="0" fontId="4" fillId="13" borderId="15" xfId="2" applyFont="1" applyFill="1" applyBorder="1" applyAlignment="1">
      <alignment horizontal="center" vertical="center"/>
    </xf>
    <xf numFmtId="0" fontId="9" fillId="0" borderId="0" xfId="2" applyFont="1" applyAlignment="1">
      <alignment horizontal="center" vertical="center" wrapText="1"/>
    </xf>
    <xf numFmtId="0" fontId="9" fillId="0" borderId="0" xfId="2" applyFont="1" applyAlignment="1">
      <alignment horizontal="center" vertical="center"/>
    </xf>
    <xf numFmtId="3" fontId="13" fillId="0" borderId="15" xfId="0" applyNumberFormat="1" applyFont="1" applyBorder="1" applyAlignment="1">
      <alignment horizontal="center" vertical="center"/>
    </xf>
    <xf numFmtId="0" fontId="13" fillId="0" borderId="5"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4" fillId="0" borderId="23" xfId="0" applyFont="1" applyBorder="1" applyAlignment="1">
      <alignment horizontal="center" vertical="center"/>
    </xf>
    <xf numFmtId="9" fontId="14" fillId="0" borderId="23" xfId="0" applyNumberFormat="1" applyFont="1" applyBorder="1" applyAlignment="1">
      <alignment horizontal="center" vertical="center"/>
    </xf>
    <xf numFmtId="9" fontId="13" fillId="0" borderId="8" xfId="0" applyNumberFormat="1" applyFont="1" applyBorder="1" applyAlignment="1">
      <alignment horizontal="center" vertical="center"/>
    </xf>
    <xf numFmtId="9" fontId="13" fillId="0" borderId="5" xfId="0" applyNumberFormat="1" applyFont="1" applyBorder="1" applyAlignment="1">
      <alignment horizontal="center" vertical="center"/>
    </xf>
    <xf numFmtId="0" fontId="13" fillId="4" borderId="8" xfId="0" applyFont="1" applyFill="1" applyBorder="1" applyAlignment="1">
      <alignment horizontal="center" vertical="center"/>
    </xf>
    <xf numFmtId="0" fontId="13" fillId="0" borderId="8" xfId="0" applyFont="1" applyBorder="1" applyAlignment="1">
      <alignment horizontal="center" vertical="center"/>
    </xf>
    <xf numFmtId="9" fontId="13" fillId="3" borderId="8" xfId="0" quotePrefix="1" applyNumberFormat="1" applyFont="1" applyFill="1" applyBorder="1" applyAlignment="1">
      <alignment horizontal="center" vertical="center"/>
    </xf>
    <xf numFmtId="0" fontId="4" fillId="13" borderId="11" xfId="2" applyFont="1" applyFill="1" applyBorder="1" applyAlignment="1">
      <alignment horizontal="center" vertical="center"/>
    </xf>
    <xf numFmtId="0" fontId="4" fillId="13" borderId="3" xfId="2" applyFont="1" applyFill="1" applyBorder="1" applyAlignment="1">
      <alignment horizontal="center" vertical="center"/>
    </xf>
    <xf numFmtId="0" fontId="15" fillId="0" borderId="0" xfId="2" applyFont="1" applyAlignment="1">
      <alignment horizontal="center" vertical="center" wrapText="1"/>
    </xf>
    <xf numFmtId="9" fontId="4" fillId="13" borderId="5" xfId="1" applyFont="1" applyFill="1" applyBorder="1" applyAlignment="1">
      <alignment horizontal="center" vertical="center" wrapText="1"/>
    </xf>
    <xf numFmtId="0" fontId="4" fillId="13" borderId="11" xfId="2" applyFont="1" applyFill="1" applyBorder="1" applyAlignment="1">
      <alignment horizontal="center" vertical="center"/>
    </xf>
    <xf numFmtId="0" fontId="4" fillId="13" borderId="15" xfId="2" applyFont="1" applyFill="1" applyBorder="1" applyAlignment="1">
      <alignment horizontal="center" vertical="center"/>
    </xf>
    <xf numFmtId="0" fontId="4" fillId="13" borderId="8" xfId="2" applyFont="1" applyFill="1" applyBorder="1" applyAlignment="1">
      <alignment horizontal="center" vertical="center"/>
    </xf>
    <xf numFmtId="0" fontId="4" fillId="13" borderId="5" xfId="2" applyFont="1" applyFill="1" applyBorder="1" applyAlignment="1">
      <alignment horizontal="center" vertical="center"/>
    </xf>
    <xf numFmtId="0" fontId="6"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5" fillId="4"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6" fillId="0" borderId="16" xfId="0" applyFont="1" applyBorder="1" applyAlignment="1">
      <alignment horizontal="center" vertical="center" wrapText="1"/>
    </xf>
    <xf numFmtId="0" fontId="3" fillId="10" borderId="11" xfId="0" applyFont="1" applyFill="1" applyBorder="1" applyAlignment="1">
      <alignment horizontal="center" vertical="center" wrapText="1"/>
    </xf>
    <xf numFmtId="9" fontId="6" fillId="0" borderId="5" xfId="2" applyNumberFormat="1" applyFont="1" applyBorder="1" applyAlignment="1">
      <alignment horizontal="center" vertical="center" wrapText="1"/>
    </xf>
    <xf numFmtId="0" fontId="13" fillId="0" borderId="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3" xfId="0" applyFont="1" applyBorder="1" applyAlignment="1">
      <alignment horizontal="center" vertical="center" wrapText="1"/>
    </xf>
    <xf numFmtId="0" fontId="13" fillId="4" borderId="5" xfId="0" applyFont="1" applyFill="1" applyBorder="1" applyAlignment="1">
      <alignment horizontal="center" vertical="center" wrapText="1"/>
    </xf>
    <xf numFmtId="0" fontId="13" fillId="3" borderId="5" xfId="0" quotePrefix="1" applyFont="1" applyFill="1" applyBorder="1" applyAlignment="1">
      <alignment horizontal="center" vertical="center" wrapText="1"/>
    </xf>
    <xf numFmtId="0" fontId="6" fillId="0" borderId="2" xfId="0" applyFont="1" applyBorder="1" applyAlignment="1">
      <alignment horizontal="center" vertical="center" wrapText="1"/>
    </xf>
    <xf numFmtId="0" fontId="10" fillId="0" borderId="23" xfId="0" applyFont="1" applyBorder="1" applyAlignment="1">
      <alignment horizontal="center" vertical="center" wrapText="1"/>
    </xf>
  </cellXfs>
  <cellStyles count="5">
    <cellStyle name="Moneda" xfId="4" builtinId="4"/>
    <cellStyle name="Normal" xfId="0" builtinId="0"/>
    <cellStyle name="Normal 2" xfId="2" xr:uid="{CDAB3139-3820-4686-872C-551D724C4DE4}"/>
    <cellStyle name="Porcentaje" xfId="1" builtinId="5"/>
    <cellStyle name="Porcentaje 2" xfId="3" xr:uid="{077C286B-0E12-4C6E-AE8C-EC3BA707EC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1000124</xdr:colOff>
      <xdr:row>1</xdr:row>
      <xdr:rowOff>183289</xdr:rowOff>
    </xdr:from>
    <xdr:to>
      <xdr:col>5</xdr:col>
      <xdr:colOff>871345</xdr:colOff>
      <xdr:row>1</xdr:row>
      <xdr:rowOff>1176035</xdr:rowOff>
    </xdr:to>
    <xdr:pic>
      <xdr:nvPicPr>
        <xdr:cNvPr id="2" name="Imagen 1" descr="Ministerio de las Culturas, las Artes y los Saberes - Wikipedia, la  enciclopedia libre">
          <a:extLst>
            <a:ext uri="{FF2B5EF4-FFF2-40B4-BE49-F238E27FC236}">
              <a16:creationId xmlns:a16="http://schemas.microsoft.com/office/drawing/2014/main" id="{3D0455F0-4E49-4C71-AE68-AF199D5902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9968" y="397602"/>
          <a:ext cx="1895283" cy="99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430213</xdr:colOff>
      <xdr:row>1</xdr:row>
      <xdr:rowOff>83610</xdr:rowOff>
    </xdr:from>
    <xdr:to>
      <xdr:col>20</xdr:col>
      <xdr:colOff>1104901</xdr:colOff>
      <xdr:row>1</xdr:row>
      <xdr:rowOff>1131360</xdr:rowOff>
    </xdr:to>
    <xdr:pic>
      <xdr:nvPicPr>
        <xdr:cNvPr id="3" name="Imagen 2" descr="Archivo General de la Nación (Colombia) - Wikipedia, la enciclopedia libre">
          <a:extLst>
            <a:ext uri="{FF2B5EF4-FFF2-40B4-BE49-F238E27FC236}">
              <a16:creationId xmlns:a16="http://schemas.microsoft.com/office/drawing/2014/main" id="{D01BDE3F-F4B0-4D3C-A46C-E9BD3D783E48}"/>
            </a:ext>
            <a:ext uri="{147F2762-F138-4A5C-976F-8EAC2B608ADB}">
              <a16:predDERef xmlns:a16="http://schemas.microsoft.com/office/drawing/2014/main" pred="{3D0455F0-4E49-4C71-AE68-AF199D590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35869" y="297923"/>
          <a:ext cx="2043907"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750094</xdr:colOff>
      <xdr:row>1</xdr:row>
      <xdr:rowOff>263970</xdr:rowOff>
    </xdr:from>
    <xdr:to>
      <xdr:col>17</xdr:col>
      <xdr:colOff>38894</xdr:colOff>
      <xdr:row>1</xdr:row>
      <xdr:rowOff>1135977</xdr:rowOff>
    </xdr:to>
    <xdr:pic>
      <xdr:nvPicPr>
        <xdr:cNvPr id="4" name="Imagen 3" descr="Objetos Con-Textos | ICANH">
          <a:extLst>
            <a:ext uri="{FF2B5EF4-FFF2-40B4-BE49-F238E27FC236}">
              <a16:creationId xmlns:a16="http://schemas.microsoft.com/office/drawing/2014/main" id="{C33AFFA5-9347-45DC-8EBD-2CEB364D03A5}"/>
            </a:ext>
            <a:ext uri="{147F2762-F138-4A5C-976F-8EAC2B608ADB}">
              <a16:predDERef xmlns:a16="http://schemas.microsoft.com/office/drawing/2014/main" pred="{D01BDE3F-F4B0-4D3C-A46C-E9BD3D783E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478875" y="478283"/>
          <a:ext cx="2027238" cy="87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919428</xdr:colOff>
      <xdr:row>1</xdr:row>
      <xdr:rowOff>144740</xdr:rowOff>
    </xdr:from>
    <xdr:to>
      <xdr:col>6</xdr:col>
      <xdr:colOff>1996811</xdr:colOff>
      <xdr:row>1</xdr:row>
      <xdr:rowOff>1153583</xdr:rowOff>
    </xdr:to>
    <xdr:pic>
      <xdr:nvPicPr>
        <xdr:cNvPr id="6" name="Imagen 4" descr="Educación - Programa Servimos | Secretaría de Educación del Distrito">
          <a:extLst>
            <a:ext uri="{FF2B5EF4-FFF2-40B4-BE49-F238E27FC236}">
              <a16:creationId xmlns:a16="http://schemas.microsoft.com/office/drawing/2014/main" id="{7EF21EFC-2E66-4519-BB3C-517A21BBD6E6}"/>
            </a:ext>
            <a:ext uri="{147F2762-F138-4A5C-976F-8EAC2B608ADB}">
              <a16:predDERef xmlns:a16="http://schemas.microsoft.com/office/drawing/2014/main" pred="{C33AFFA5-9347-45DC-8EBD-2CEB364D03A5}"/>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9493" r="18070"/>
        <a:stretch/>
      </xdr:blipFill>
      <xdr:spPr bwMode="auto">
        <a:xfrm>
          <a:off x="11337397" y="359053"/>
          <a:ext cx="1077383" cy="1008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134C-E6CF-4350-B463-FD29C5D21095}">
  <sheetPr>
    <tabColor rgb="FFCCECFF"/>
  </sheetPr>
  <dimension ref="A1:Y185"/>
  <sheetViews>
    <sheetView showGridLines="0" tabSelected="1" zoomScale="90" zoomScaleNormal="90" workbookViewId="0">
      <pane ySplit="5" topLeftCell="A6" activePane="bottomLeft" state="frozen"/>
      <selection pane="bottomLeft" activeCell="B6" sqref="B6"/>
    </sheetView>
  </sheetViews>
  <sheetFormatPr baseColWidth="10" defaultColWidth="0" defaultRowHeight="12.75" zeroHeight="1" x14ac:dyDescent="0.25"/>
  <cols>
    <col min="1" max="1" width="4.42578125" style="58" bestFit="1" customWidth="1"/>
    <col min="2" max="2" width="30.28515625" style="58" customWidth="1"/>
    <col min="3" max="3" width="30.28515625" style="59" customWidth="1"/>
    <col min="4" max="6" width="30.28515625" style="58" customWidth="1"/>
    <col min="7" max="7" width="31.7109375" style="59" customWidth="1"/>
    <col min="8" max="8" width="30.28515625" style="59" customWidth="1"/>
    <col min="9" max="15" width="13.140625" style="58" customWidth="1"/>
    <col min="16" max="25" width="20.5703125" style="1" customWidth="1"/>
    <col min="26" max="16384" width="29.28515625" style="1" hidden="1"/>
  </cols>
  <sheetData>
    <row r="1" spans="1:25" ht="16.5" customHeight="1" x14ac:dyDescent="0.25"/>
    <row r="2" spans="1:25" ht="114" customHeight="1" x14ac:dyDescent="0.25">
      <c r="A2" s="189" t="s">
        <v>855</v>
      </c>
      <c r="B2" s="189"/>
      <c r="C2" s="189"/>
      <c r="D2" s="189"/>
      <c r="E2" s="189"/>
      <c r="F2" s="189"/>
      <c r="G2" s="189"/>
      <c r="H2" s="189"/>
      <c r="I2" s="189"/>
      <c r="J2" s="189"/>
      <c r="K2" s="189"/>
      <c r="L2" s="189"/>
      <c r="M2" s="189"/>
      <c r="N2" s="189"/>
      <c r="O2" s="189"/>
      <c r="P2" s="189"/>
      <c r="Q2" s="189"/>
      <c r="R2" s="189"/>
      <c r="S2" s="189"/>
      <c r="T2" s="189"/>
      <c r="U2" s="189"/>
      <c r="V2" s="189"/>
      <c r="W2" s="189"/>
      <c r="X2" s="189"/>
      <c r="Y2" s="189"/>
    </row>
    <row r="3" spans="1:25" ht="14.25" customHeight="1" x14ac:dyDescent="0.25">
      <c r="A3" s="174"/>
      <c r="B3" s="175"/>
      <c r="C3" s="175"/>
      <c r="D3" s="175"/>
      <c r="E3" s="175"/>
      <c r="F3" s="175"/>
      <c r="G3" s="175"/>
      <c r="H3" s="175"/>
      <c r="I3" s="175"/>
      <c r="J3" s="175"/>
      <c r="K3" s="175"/>
      <c r="L3" s="175"/>
      <c r="M3" s="175"/>
      <c r="N3" s="175"/>
      <c r="O3" s="175"/>
    </row>
    <row r="4" spans="1:25" ht="21" customHeight="1" x14ac:dyDescent="0.25">
      <c r="A4" s="174"/>
      <c r="B4" s="175"/>
      <c r="C4" s="175"/>
      <c r="D4" s="175"/>
      <c r="E4" s="175"/>
      <c r="F4" s="175"/>
      <c r="G4" s="175"/>
      <c r="H4" s="175"/>
      <c r="I4" s="175"/>
      <c r="J4" s="175"/>
      <c r="K4" s="175"/>
      <c r="L4" s="175"/>
      <c r="M4" s="175"/>
      <c r="N4" s="175"/>
      <c r="O4" s="175"/>
      <c r="P4" s="191" t="s">
        <v>846</v>
      </c>
      <c r="Q4" s="192"/>
      <c r="R4" s="191" t="s">
        <v>849</v>
      </c>
      <c r="S4" s="191"/>
      <c r="T4" s="191" t="s">
        <v>852</v>
      </c>
      <c r="U4" s="191"/>
      <c r="V4" s="193" t="s">
        <v>853</v>
      </c>
      <c r="W4" s="194"/>
      <c r="X4" s="190" t="s">
        <v>13</v>
      </c>
      <c r="Y4" s="190" t="s">
        <v>167</v>
      </c>
    </row>
    <row r="5" spans="1:25" ht="39" customHeight="1" x14ac:dyDescent="0.25">
      <c r="A5" s="113" t="s">
        <v>0</v>
      </c>
      <c r="B5" s="113" t="s">
        <v>844</v>
      </c>
      <c r="C5" s="114" t="s">
        <v>845</v>
      </c>
      <c r="D5" s="115" t="s">
        <v>1</v>
      </c>
      <c r="E5" s="115" t="s">
        <v>2</v>
      </c>
      <c r="F5" s="115" t="s">
        <v>3</v>
      </c>
      <c r="G5" s="115" t="s">
        <v>4</v>
      </c>
      <c r="H5" s="115" t="s">
        <v>5</v>
      </c>
      <c r="I5" s="115" t="s">
        <v>6</v>
      </c>
      <c r="J5" s="115" t="s">
        <v>7</v>
      </c>
      <c r="K5" s="115" t="s">
        <v>8</v>
      </c>
      <c r="L5" s="115" t="s">
        <v>9</v>
      </c>
      <c r="M5" s="115" t="s">
        <v>10</v>
      </c>
      <c r="N5" s="115" t="s">
        <v>11</v>
      </c>
      <c r="O5" s="115" t="s">
        <v>12</v>
      </c>
      <c r="P5" s="115" t="s">
        <v>847</v>
      </c>
      <c r="Q5" s="173" t="s">
        <v>848</v>
      </c>
      <c r="R5" s="115" t="s">
        <v>850</v>
      </c>
      <c r="S5" s="187" t="s">
        <v>851</v>
      </c>
      <c r="T5" s="115" t="s">
        <v>850</v>
      </c>
      <c r="U5" s="187" t="s">
        <v>851</v>
      </c>
      <c r="V5" s="111" t="s">
        <v>854</v>
      </c>
      <c r="W5" s="188" t="s">
        <v>851</v>
      </c>
      <c r="X5" s="190"/>
      <c r="Y5" s="190"/>
    </row>
    <row r="6" spans="1:25" ht="102" customHeight="1" x14ac:dyDescent="0.25">
      <c r="A6" s="2">
        <v>1</v>
      </c>
      <c r="B6" s="10" t="s">
        <v>14</v>
      </c>
      <c r="C6" s="3" t="s">
        <v>15</v>
      </c>
      <c r="D6" s="3" t="s">
        <v>16</v>
      </c>
      <c r="E6" s="3" t="s">
        <v>16</v>
      </c>
      <c r="F6" s="34" t="s">
        <v>17</v>
      </c>
      <c r="G6" s="15" t="s">
        <v>18</v>
      </c>
      <c r="H6" s="41" t="s">
        <v>19</v>
      </c>
      <c r="I6" s="15" t="s">
        <v>20</v>
      </c>
      <c r="J6" s="4">
        <v>0.33329999999999999</v>
      </c>
      <c r="K6" s="54">
        <v>0</v>
      </c>
      <c r="L6" s="38">
        <v>0.46660000000000001</v>
      </c>
      <c r="M6" s="38">
        <v>0.33329999999999999</v>
      </c>
      <c r="N6" s="38">
        <v>0.2</v>
      </c>
      <c r="O6" s="116">
        <f>K6+L6+M6+N6</f>
        <v>0.99990000000000001</v>
      </c>
      <c r="P6" s="117">
        <v>0</v>
      </c>
      <c r="Q6" s="118" t="s">
        <v>16</v>
      </c>
      <c r="R6" s="52">
        <v>0.47</v>
      </c>
      <c r="S6" s="14" t="s">
        <v>959</v>
      </c>
      <c r="T6" s="154">
        <v>0.33</v>
      </c>
      <c r="U6" s="14" t="s">
        <v>856</v>
      </c>
      <c r="V6" s="120">
        <v>0.2</v>
      </c>
      <c r="W6" s="5" t="s">
        <v>857</v>
      </c>
      <c r="X6" s="148">
        <f t="shared" ref="X6:X11" si="0">P6+R6+T6+V6</f>
        <v>1</v>
      </c>
      <c r="Y6" s="153">
        <f t="shared" ref="Y6:Y37" si="1">X6/O6</f>
        <v>1.000100010001</v>
      </c>
    </row>
    <row r="7" spans="1:25" ht="102" customHeight="1" x14ac:dyDescent="0.25">
      <c r="A7" s="2">
        <v>2</v>
      </c>
      <c r="B7" s="10" t="s">
        <v>14</v>
      </c>
      <c r="C7" s="3" t="s">
        <v>15</v>
      </c>
      <c r="D7" s="3" t="s">
        <v>16</v>
      </c>
      <c r="E7" s="3" t="s">
        <v>16</v>
      </c>
      <c r="F7" s="34" t="s">
        <v>17</v>
      </c>
      <c r="G7" s="15" t="s">
        <v>18</v>
      </c>
      <c r="H7" s="41" t="s">
        <v>21</v>
      </c>
      <c r="I7" s="15" t="s">
        <v>20</v>
      </c>
      <c r="J7" s="4">
        <v>0.33329999999999999</v>
      </c>
      <c r="K7" s="54">
        <v>0</v>
      </c>
      <c r="L7" s="38">
        <v>0.46660000000000001</v>
      </c>
      <c r="M7" s="38">
        <v>0.33329999999999999</v>
      </c>
      <c r="N7" s="38">
        <v>0.2</v>
      </c>
      <c r="O7" s="116">
        <f>K7+L7+M7+N7</f>
        <v>0.99990000000000001</v>
      </c>
      <c r="P7" s="117">
        <v>0</v>
      </c>
      <c r="Q7" s="118" t="s">
        <v>16</v>
      </c>
      <c r="R7" s="112">
        <v>0.47</v>
      </c>
      <c r="S7" s="14" t="s">
        <v>858</v>
      </c>
      <c r="T7" s="121">
        <v>0.33329999999999999</v>
      </c>
      <c r="U7" s="14" t="s">
        <v>859</v>
      </c>
      <c r="V7" s="155">
        <v>0.13600000000000001</v>
      </c>
      <c r="W7" s="201" t="s">
        <v>860</v>
      </c>
      <c r="X7" s="148">
        <f t="shared" si="0"/>
        <v>0.93929999999999991</v>
      </c>
      <c r="Y7" s="153">
        <f t="shared" si="1"/>
        <v>0.93939393939393934</v>
      </c>
    </row>
    <row r="8" spans="1:25" ht="102" customHeight="1" x14ac:dyDescent="0.25">
      <c r="A8" s="2">
        <v>3</v>
      </c>
      <c r="B8" s="10" t="s">
        <v>14</v>
      </c>
      <c r="C8" s="3" t="s">
        <v>15</v>
      </c>
      <c r="D8" s="3" t="s">
        <v>16</v>
      </c>
      <c r="E8" s="3" t="s">
        <v>16</v>
      </c>
      <c r="F8" s="34" t="s">
        <v>17</v>
      </c>
      <c r="G8" s="15" t="s">
        <v>18</v>
      </c>
      <c r="H8" s="41" t="s">
        <v>22</v>
      </c>
      <c r="I8" s="15" t="s">
        <v>20</v>
      </c>
      <c r="J8" s="4">
        <v>0.33329999999999999</v>
      </c>
      <c r="K8" s="54">
        <v>0</v>
      </c>
      <c r="L8" s="38">
        <v>0.46660000000000001</v>
      </c>
      <c r="M8" s="38">
        <v>0.33329999999999999</v>
      </c>
      <c r="N8" s="38">
        <v>0.2</v>
      </c>
      <c r="O8" s="116">
        <f>K8+L8+M8+N8</f>
        <v>0.99990000000000001</v>
      </c>
      <c r="P8" s="117">
        <v>0</v>
      </c>
      <c r="Q8" s="118" t="s">
        <v>16</v>
      </c>
      <c r="R8" s="112">
        <v>0.47</v>
      </c>
      <c r="S8" s="14" t="s">
        <v>861</v>
      </c>
      <c r="T8" s="119">
        <v>0.33329999999999999</v>
      </c>
      <c r="U8" s="14" t="s">
        <v>862</v>
      </c>
      <c r="V8" s="120">
        <v>0.13830000000000001</v>
      </c>
      <c r="W8" s="5" t="s">
        <v>863</v>
      </c>
      <c r="X8" s="148">
        <f t="shared" si="0"/>
        <v>0.94159999999999988</v>
      </c>
      <c r="Y8" s="153">
        <f t="shared" si="1"/>
        <v>0.94169416941694162</v>
      </c>
    </row>
    <row r="9" spans="1:25" ht="102" customHeight="1" x14ac:dyDescent="0.25">
      <c r="A9" s="2">
        <v>4</v>
      </c>
      <c r="B9" s="10" t="s">
        <v>14</v>
      </c>
      <c r="C9" s="3" t="s">
        <v>15</v>
      </c>
      <c r="D9" s="3" t="s">
        <v>16</v>
      </c>
      <c r="E9" s="3" t="s">
        <v>16</v>
      </c>
      <c r="F9" s="34" t="s">
        <v>17</v>
      </c>
      <c r="G9" s="15" t="s">
        <v>23</v>
      </c>
      <c r="H9" s="41" t="s">
        <v>24</v>
      </c>
      <c r="I9" s="15" t="s">
        <v>20</v>
      </c>
      <c r="J9" s="37">
        <v>0.5</v>
      </c>
      <c r="K9" s="45">
        <v>0</v>
      </c>
      <c r="L9" s="37">
        <v>0</v>
      </c>
      <c r="M9" s="37">
        <v>0.5</v>
      </c>
      <c r="N9" s="37">
        <v>0.5</v>
      </c>
      <c r="O9" s="122">
        <f t="shared" ref="O9:O10" si="2">M9+N9</f>
        <v>1</v>
      </c>
      <c r="P9" s="117">
        <v>0</v>
      </c>
      <c r="Q9" s="118" t="s">
        <v>16</v>
      </c>
      <c r="R9" s="112">
        <v>0</v>
      </c>
      <c r="S9" s="123" t="s">
        <v>16</v>
      </c>
      <c r="T9" s="112">
        <v>0.5</v>
      </c>
      <c r="U9" s="14" t="s">
        <v>864</v>
      </c>
      <c r="V9" s="120">
        <v>0.5</v>
      </c>
      <c r="W9" s="5" t="s">
        <v>168</v>
      </c>
      <c r="X9" s="148">
        <f t="shared" si="0"/>
        <v>1</v>
      </c>
      <c r="Y9" s="153">
        <f t="shared" si="1"/>
        <v>1</v>
      </c>
    </row>
    <row r="10" spans="1:25" ht="102" customHeight="1" x14ac:dyDescent="0.25">
      <c r="A10" s="2">
        <v>5</v>
      </c>
      <c r="B10" s="10" t="s">
        <v>14</v>
      </c>
      <c r="C10" s="3" t="s">
        <v>15</v>
      </c>
      <c r="D10" s="3" t="s">
        <v>16</v>
      </c>
      <c r="E10" s="3" t="s">
        <v>16</v>
      </c>
      <c r="F10" s="34" t="s">
        <v>17</v>
      </c>
      <c r="G10" s="15" t="s">
        <v>23</v>
      </c>
      <c r="H10" s="41" t="s">
        <v>25</v>
      </c>
      <c r="I10" s="15" t="s">
        <v>20</v>
      </c>
      <c r="J10" s="37">
        <v>0.5</v>
      </c>
      <c r="K10" s="45">
        <v>0</v>
      </c>
      <c r="L10" s="37">
        <v>0</v>
      </c>
      <c r="M10" s="37">
        <v>0.5</v>
      </c>
      <c r="N10" s="37">
        <v>0.5</v>
      </c>
      <c r="O10" s="122">
        <f t="shared" si="2"/>
        <v>1</v>
      </c>
      <c r="P10" s="117">
        <v>0</v>
      </c>
      <c r="Q10" s="118" t="s">
        <v>16</v>
      </c>
      <c r="R10" s="112">
        <v>0</v>
      </c>
      <c r="S10" s="123" t="s">
        <v>16</v>
      </c>
      <c r="T10" s="112">
        <v>0.5</v>
      </c>
      <c r="U10" s="14" t="s">
        <v>865</v>
      </c>
      <c r="V10" s="120">
        <v>0.33329999999999999</v>
      </c>
      <c r="W10" s="5" t="s">
        <v>169</v>
      </c>
      <c r="X10" s="148">
        <f t="shared" si="0"/>
        <v>0.83329999999999993</v>
      </c>
      <c r="Y10" s="153">
        <f t="shared" si="1"/>
        <v>0.83329999999999993</v>
      </c>
    </row>
    <row r="11" spans="1:25" ht="102" customHeight="1" x14ac:dyDescent="0.25">
      <c r="A11" s="2">
        <v>6</v>
      </c>
      <c r="B11" s="10" t="s">
        <v>14</v>
      </c>
      <c r="C11" s="3" t="s">
        <v>15</v>
      </c>
      <c r="D11" s="3" t="s">
        <v>16</v>
      </c>
      <c r="E11" s="3" t="s">
        <v>16</v>
      </c>
      <c r="F11" s="34" t="s">
        <v>17</v>
      </c>
      <c r="G11" s="15" t="s">
        <v>23</v>
      </c>
      <c r="H11" s="41" t="s">
        <v>26</v>
      </c>
      <c r="I11" s="15" t="s">
        <v>20</v>
      </c>
      <c r="J11" s="37">
        <v>0.5</v>
      </c>
      <c r="K11" s="45">
        <v>0</v>
      </c>
      <c r="L11" s="37">
        <v>0</v>
      </c>
      <c r="M11" s="37">
        <v>0.5</v>
      </c>
      <c r="N11" s="37">
        <v>0.5</v>
      </c>
      <c r="O11" s="122">
        <f>M11+N11</f>
        <v>1</v>
      </c>
      <c r="P11" s="52">
        <v>0</v>
      </c>
      <c r="Q11" s="195" t="s">
        <v>16</v>
      </c>
      <c r="R11" s="112">
        <v>0</v>
      </c>
      <c r="S11" s="123" t="s">
        <v>16</v>
      </c>
      <c r="T11" s="112">
        <v>0.5</v>
      </c>
      <c r="U11" s="14" t="s">
        <v>866</v>
      </c>
      <c r="V11" s="120">
        <v>0.3</v>
      </c>
      <c r="W11" s="5" t="s">
        <v>170</v>
      </c>
      <c r="X11" s="148">
        <f t="shared" si="0"/>
        <v>0.8</v>
      </c>
      <c r="Y11" s="153">
        <f t="shared" si="1"/>
        <v>0.8</v>
      </c>
    </row>
    <row r="12" spans="1:25" ht="102" customHeight="1" x14ac:dyDescent="0.25">
      <c r="A12" s="2">
        <v>7</v>
      </c>
      <c r="B12" s="10" t="s">
        <v>14</v>
      </c>
      <c r="C12" s="3" t="s">
        <v>27</v>
      </c>
      <c r="D12" s="3" t="s">
        <v>16</v>
      </c>
      <c r="E12" s="3" t="s">
        <v>16</v>
      </c>
      <c r="F12" s="34" t="s">
        <v>28</v>
      </c>
      <c r="G12" s="15" t="s">
        <v>29</v>
      </c>
      <c r="H12" s="35" t="s">
        <v>30</v>
      </c>
      <c r="I12" s="34" t="s">
        <v>20</v>
      </c>
      <c r="J12" s="15" t="s">
        <v>16</v>
      </c>
      <c r="K12" s="16">
        <v>0</v>
      </c>
      <c r="L12" s="36">
        <v>1</v>
      </c>
      <c r="M12" s="36">
        <v>1</v>
      </c>
      <c r="N12" s="36">
        <v>1</v>
      </c>
      <c r="O12" s="124">
        <f>AVERAGE(L12:N12)</f>
        <v>1</v>
      </c>
      <c r="P12" s="55">
        <v>0</v>
      </c>
      <c r="Q12" s="195" t="s">
        <v>16</v>
      </c>
      <c r="R12" s="55">
        <v>0.97</v>
      </c>
      <c r="S12" s="49" t="s">
        <v>171</v>
      </c>
      <c r="T12" s="55">
        <v>0.98</v>
      </c>
      <c r="U12" s="49" t="s">
        <v>867</v>
      </c>
      <c r="V12" s="37">
        <v>0.5</v>
      </c>
      <c r="W12" s="38" t="s">
        <v>172</v>
      </c>
      <c r="X12" s="148">
        <f>AVERAGE(R12,T12,V12)</f>
        <v>0.81666666666666676</v>
      </c>
      <c r="Y12" s="153">
        <f t="shared" si="1"/>
        <v>0.81666666666666676</v>
      </c>
    </row>
    <row r="13" spans="1:25" ht="102" customHeight="1" x14ac:dyDescent="0.25">
      <c r="A13" s="2">
        <v>8</v>
      </c>
      <c r="B13" s="10" t="s">
        <v>14</v>
      </c>
      <c r="C13" s="3" t="s">
        <v>32</v>
      </c>
      <c r="D13" s="3" t="s">
        <v>16</v>
      </c>
      <c r="E13" s="3" t="s">
        <v>16</v>
      </c>
      <c r="F13" s="3" t="s">
        <v>33</v>
      </c>
      <c r="G13" s="3" t="s">
        <v>34</v>
      </c>
      <c r="H13" s="35" t="s">
        <v>35</v>
      </c>
      <c r="I13" s="34" t="s">
        <v>20</v>
      </c>
      <c r="J13" s="3" t="s">
        <v>16</v>
      </c>
      <c r="K13" s="16">
        <v>0</v>
      </c>
      <c r="L13" s="20">
        <v>1</v>
      </c>
      <c r="M13" s="20">
        <v>1</v>
      </c>
      <c r="N13" s="20">
        <v>1</v>
      </c>
      <c r="O13" s="124">
        <f>AVERAGE(L13:N13)</f>
        <v>1</v>
      </c>
      <c r="P13" s="55">
        <v>0</v>
      </c>
      <c r="Q13" s="56" t="s">
        <v>16</v>
      </c>
      <c r="R13" s="125">
        <v>0.97</v>
      </c>
      <c r="S13" s="200" t="s">
        <v>173</v>
      </c>
      <c r="T13" s="55">
        <v>0.84</v>
      </c>
      <c r="U13" s="49" t="s">
        <v>868</v>
      </c>
      <c r="V13" s="37">
        <v>0.33</v>
      </c>
      <c r="W13" s="15" t="s">
        <v>174</v>
      </c>
      <c r="X13" s="148">
        <f>AVERAGE(R13,T13,V13)</f>
        <v>0.71333333333333337</v>
      </c>
      <c r="Y13" s="153">
        <f t="shared" si="1"/>
        <v>0.71333333333333337</v>
      </c>
    </row>
    <row r="14" spans="1:25" ht="102" customHeight="1" x14ac:dyDescent="0.25">
      <c r="A14" s="2">
        <v>9</v>
      </c>
      <c r="B14" s="10" t="s">
        <v>14</v>
      </c>
      <c r="C14" s="3" t="s">
        <v>36</v>
      </c>
      <c r="D14" s="3" t="s">
        <v>16</v>
      </c>
      <c r="E14" s="3" t="s">
        <v>16</v>
      </c>
      <c r="F14" s="3" t="s">
        <v>33</v>
      </c>
      <c r="G14" s="3" t="s">
        <v>37</v>
      </c>
      <c r="H14" s="35" t="s">
        <v>38</v>
      </c>
      <c r="I14" s="34" t="s">
        <v>20</v>
      </c>
      <c r="J14" s="36" t="s">
        <v>16</v>
      </c>
      <c r="K14" s="37">
        <v>1</v>
      </c>
      <c r="L14" s="37">
        <v>1</v>
      </c>
      <c r="M14" s="37">
        <v>1</v>
      </c>
      <c r="N14" s="36">
        <v>1</v>
      </c>
      <c r="O14" s="124">
        <f>AVERAGE(L14:N14)</f>
        <v>1</v>
      </c>
      <c r="P14" s="55">
        <v>1</v>
      </c>
      <c r="Q14" s="56" t="s">
        <v>175</v>
      </c>
      <c r="R14" s="55">
        <v>1</v>
      </c>
      <c r="S14" s="49" t="s">
        <v>869</v>
      </c>
      <c r="T14" s="55">
        <v>1</v>
      </c>
      <c r="U14" s="49" t="s">
        <v>870</v>
      </c>
      <c r="V14" s="37">
        <v>0.39</v>
      </c>
      <c r="W14" s="15" t="s">
        <v>176</v>
      </c>
      <c r="X14" s="148">
        <f>AVERAGE(P14,R14,T14,V14)</f>
        <v>0.84750000000000003</v>
      </c>
      <c r="Y14" s="153">
        <f t="shared" si="1"/>
        <v>0.84750000000000003</v>
      </c>
    </row>
    <row r="15" spans="1:25" ht="102" customHeight="1" x14ac:dyDescent="0.25">
      <c r="A15" s="2">
        <v>10</v>
      </c>
      <c r="B15" s="10" t="s">
        <v>14</v>
      </c>
      <c r="C15" s="3" t="s">
        <v>39</v>
      </c>
      <c r="D15" s="3" t="s">
        <v>16</v>
      </c>
      <c r="E15" s="3" t="s">
        <v>16</v>
      </c>
      <c r="F15" s="34" t="s">
        <v>33</v>
      </c>
      <c r="G15" s="15" t="s">
        <v>871</v>
      </c>
      <c r="H15" s="41" t="s">
        <v>40</v>
      </c>
      <c r="I15" s="34" t="s">
        <v>20</v>
      </c>
      <c r="J15" s="15" t="s">
        <v>16</v>
      </c>
      <c r="K15" s="37">
        <v>1</v>
      </c>
      <c r="L15" s="37">
        <v>1</v>
      </c>
      <c r="M15" s="37">
        <v>1</v>
      </c>
      <c r="N15" s="36">
        <v>1</v>
      </c>
      <c r="O15" s="124">
        <f>AVERAGE(L15:N15)</f>
        <v>1</v>
      </c>
      <c r="P15" s="55">
        <v>1</v>
      </c>
      <c r="Q15" s="56" t="s">
        <v>872</v>
      </c>
      <c r="R15" s="55">
        <v>1</v>
      </c>
      <c r="S15" s="49" t="s">
        <v>177</v>
      </c>
      <c r="T15" s="55">
        <v>1</v>
      </c>
      <c r="U15" s="49" t="s">
        <v>178</v>
      </c>
      <c r="V15" s="37">
        <v>0.5</v>
      </c>
      <c r="W15" s="15" t="s">
        <v>179</v>
      </c>
      <c r="X15" s="148">
        <f>AVERAGE(P15,R15,T15,V15)</f>
        <v>0.875</v>
      </c>
      <c r="Y15" s="153">
        <f t="shared" si="1"/>
        <v>0.875</v>
      </c>
    </row>
    <row r="16" spans="1:25" ht="102" customHeight="1" x14ac:dyDescent="0.25">
      <c r="A16" s="2">
        <v>11</v>
      </c>
      <c r="B16" s="10" t="s">
        <v>14</v>
      </c>
      <c r="C16" s="3" t="s">
        <v>41</v>
      </c>
      <c r="D16" s="3" t="s">
        <v>16</v>
      </c>
      <c r="E16" s="3" t="s">
        <v>16</v>
      </c>
      <c r="F16" s="34" t="s">
        <v>33</v>
      </c>
      <c r="G16" s="15" t="s">
        <v>42</v>
      </c>
      <c r="H16" s="15" t="s">
        <v>43</v>
      </c>
      <c r="I16" s="34" t="s">
        <v>20</v>
      </c>
      <c r="J16" s="36">
        <v>0.05</v>
      </c>
      <c r="K16" s="42">
        <v>1</v>
      </c>
      <c r="L16" s="36">
        <v>1</v>
      </c>
      <c r="M16" s="36">
        <v>1</v>
      </c>
      <c r="N16" s="36">
        <v>1</v>
      </c>
      <c r="O16" s="124">
        <f>AVERAGE(L16:N16)</f>
        <v>1</v>
      </c>
      <c r="P16" s="55">
        <v>1</v>
      </c>
      <c r="Q16" s="56" t="s">
        <v>180</v>
      </c>
      <c r="R16" s="55">
        <v>0.98</v>
      </c>
      <c r="S16" s="49" t="s">
        <v>181</v>
      </c>
      <c r="T16" s="55">
        <v>1</v>
      </c>
      <c r="U16" s="49" t="s">
        <v>182</v>
      </c>
      <c r="V16" s="37">
        <v>0.39</v>
      </c>
      <c r="W16" s="37" t="s">
        <v>183</v>
      </c>
      <c r="X16" s="148">
        <f>AVERAGE(P16,R16,T16,V16)</f>
        <v>0.84250000000000003</v>
      </c>
      <c r="Y16" s="153">
        <f t="shared" si="1"/>
        <v>0.84250000000000003</v>
      </c>
    </row>
    <row r="17" spans="1:25" ht="102" customHeight="1" x14ac:dyDescent="0.25">
      <c r="A17" s="2">
        <v>12</v>
      </c>
      <c r="B17" s="10" t="s">
        <v>14</v>
      </c>
      <c r="C17" s="3" t="s">
        <v>44</v>
      </c>
      <c r="D17" s="3" t="s">
        <v>16</v>
      </c>
      <c r="E17" s="3" t="s">
        <v>16</v>
      </c>
      <c r="F17" s="34" t="s">
        <v>45</v>
      </c>
      <c r="G17" s="15" t="s">
        <v>46</v>
      </c>
      <c r="H17" s="41" t="s">
        <v>47</v>
      </c>
      <c r="I17" s="34" t="s">
        <v>20</v>
      </c>
      <c r="J17" s="43" t="s">
        <v>16</v>
      </c>
      <c r="K17" s="21">
        <v>1</v>
      </c>
      <c r="L17" s="36">
        <v>1</v>
      </c>
      <c r="M17" s="36">
        <v>1</v>
      </c>
      <c r="N17" s="36">
        <v>1</v>
      </c>
      <c r="O17" s="124">
        <f t="shared" ref="O17:O22" si="3">AVERAGE(L17:N17)</f>
        <v>1</v>
      </c>
      <c r="P17" s="55">
        <v>1</v>
      </c>
      <c r="Q17" s="56" t="s">
        <v>873</v>
      </c>
      <c r="R17" s="55">
        <v>1</v>
      </c>
      <c r="S17" s="49" t="s">
        <v>874</v>
      </c>
      <c r="T17" s="55">
        <v>1</v>
      </c>
      <c r="U17" s="49" t="s">
        <v>960</v>
      </c>
      <c r="V17" s="37">
        <v>0.66</v>
      </c>
      <c r="W17" s="37" t="s">
        <v>184</v>
      </c>
      <c r="X17" s="148">
        <f>AVERAGE(P17,R17,T17,V17)</f>
        <v>0.91500000000000004</v>
      </c>
      <c r="Y17" s="153">
        <f t="shared" si="1"/>
        <v>0.91500000000000004</v>
      </c>
    </row>
    <row r="18" spans="1:25" ht="102" customHeight="1" x14ac:dyDescent="0.25">
      <c r="A18" s="2">
        <v>13</v>
      </c>
      <c r="B18" s="10" t="s">
        <v>14</v>
      </c>
      <c r="C18" s="3" t="s">
        <v>48</v>
      </c>
      <c r="D18" s="3" t="s">
        <v>16</v>
      </c>
      <c r="E18" s="3" t="s">
        <v>16</v>
      </c>
      <c r="F18" s="34" t="s">
        <v>45</v>
      </c>
      <c r="G18" s="15" t="s">
        <v>46</v>
      </c>
      <c r="H18" s="41" t="s">
        <v>49</v>
      </c>
      <c r="I18" s="34" t="s">
        <v>20</v>
      </c>
      <c r="J18" s="41" t="s">
        <v>16</v>
      </c>
      <c r="K18" s="44">
        <v>0</v>
      </c>
      <c r="L18" s="36">
        <v>1</v>
      </c>
      <c r="M18" s="36">
        <v>1</v>
      </c>
      <c r="N18" s="36">
        <v>1</v>
      </c>
      <c r="O18" s="124">
        <f t="shared" si="3"/>
        <v>1</v>
      </c>
      <c r="P18" s="55">
        <v>0</v>
      </c>
      <c r="Q18" s="56" t="s">
        <v>16</v>
      </c>
      <c r="R18" s="112">
        <v>1</v>
      </c>
      <c r="S18" s="57" t="s">
        <v>185</v>
      </c>
      <c r="T18" s="55">
        <v>1</v>
      </c>
      <c r="U18" s="49" t="s">
        <v>875</v>
      </c>
      <c r="V18" s="37">
        <v>0.65</v>
      </c>
      <c r="W18" s="15" t="s">
        <v>186</v>
      </c>
      <c r="X18" s="148">
        <f>AVERAGE(R18,T18,V18)</f>
        <v>0.8833333333333333</v>
      </c>
      <c r="Y18" s="153">
        <f t="shared" si="1"/>
        <v>0.8833333333333333</v>
      </c>
    </row>
    <row r="19" spans="1:25" ht="102" customHeight="1" x14ac:dyDescent="0.25">
      <c r="A19" s="2">
        <v>14</v>
      </c>
      <c r="B19" s="10" t="s">
        <v>14</v>
      </c>
      <c r="C19" s="3" t="s">
        <v>48</v>
      </c>
      <c r="D19" s="3" t="s">
        <v>16</v>
      </c>
      <c r="E19" s="3" t="s">
        <v>16</v>
      </c>
      <c r="F19" s="34" t="s">
        <v>45</v>
      </c>
      <c r="G19" s="15" t="s">
        <v>46</v>
      </c>
      <c r="H19" s="41" t="s">
        <v>50</v>
      </c>
      <c r="I19" s="34" t="s">
        <v>20</v>
      </c>
      <c r="J19" s="41" t="s">
        <v>16</v>
      </c>
      <c r="K19" s="16">
        <v>0</v>
      </c>
      <c r="L19" s="36">
        <v>1</v>
      </c>
      <c r="M19" s="36">
        <v>1</v>
      </c>
      <c r="N19" s="36">
        <v>1</v>
      </c>
      <c r="O19" s="124">
        <f t="shared" si="3"/>
        <v>1</v>
      </c>
      <c r="P19" s="55">
        <v>0</v>
      </c>
      <c r="Q19" s="56" t="s">
        <v>16</v>
      </c>
      <c r="R19" s="112">
        <v>1</v>
      </c>
      <c r="S19" s="57" t="s">
        <v>187</v>
      </c>
      <c r="T19" s="55">
        <v>1</v>
      </c>
      <c r="U19" s="49" t="s">
        <v>876</v>
      </c>
      <c r="V19" s="37">
        <v>0.65</v>
      </c>
      <c r="W19" s="15" t="s">
        <v>188</v>
      </c>
      <c r="X19" s="148">
        <f>AVERAGE(R19,T19,V19)</f>
        <v>0.8833333333333333</v>
      </c>
      <c r="Y19" s="153">
        <f t="shared" si="1"/>
        <v>0.8833333333333333</v>
      </c>
    </row>
    <row r="20" spans="1:25" ht="102" customHeight="1" x14ac:dyDescent="0.25">
      <c r="A20" s="2">
        <v>15</v>
      </c>
      <c r="B20" s="10" t="s">
        <v>14</v>
      </c>
      <c r="C20" s="3" t="s">
        <v>48</v>
      </c>
      <c r="D20" s="3" t="s">
        <v>16</v>
      </c>
      <c r="E20" s="3" t="s">
        <v>16</v>
      </c>
      <c r="F20" s="34" t="s">
        <v>45</v>
      </c>
      <c r="G20" s="15" t="s">
        <v>46</v>
      </c>
      <c r="H20" s="9" t="s">
        <v>51</v>
      </c>
      <c r="I20" s="34" t="s">
        <v>20</v>
      </c>
      <c r="J20" s="40" t="s">
        <v>16</v>
      </c>
      <c r="K20" s="16">
        <v>0</v>
      </c>
      <c r="L20" s="36">
        <v>1</v>
      </c>
      <c r="M20" s="36">
        <v>1</v>
      </c>
      <c r="N20" s="36">
        <v>1</v>
      </c>
      <c r="O20" s="124">
        <f t="shared" si="3"/>
        <v>1</v>
      </c>
      <c r="P20" s="55">
        <v>0</v>
      </c>
      <c r="Q20" s="56" t="s">
        <v>16</v>
      </c>
      <c r="R20" s="112">
        <v>1</v>
      </c>
      <c r="S20" s="57" t="s">
        <v>189</v>
      </c>
      <c r="T20" s="55">
        <v>1</v>
      </c>
      <c r="U20" s="49" t="s">
        <v>877</v>
      </c>
      <c r="V20" s="37">
        <v>0.5</v>
      </c>
      <c r="W20" s="15" t="s">
        <v>190</v>
      </c>
      <c r="X20" s="148">
        <f>AVERAGE(R20,T20,V20)</f>
        <v>0.83333333333333337</v>
      </c>
      <c r="Y20" s="153">
        <f t="shared" si="1"/>
        <v>0.83333333333333337</v>
      </c>
    </row>
    <row r="21" spans="1:25" ht="102" customHeight="1" x14ac:dyDescent="0.25">
      <c r="A21" s="2">
        <v>16</v>
      </c>
      <c r="B21" s="10" t="s">
        <v>14</v>
      </c>
      <c r="C21" s="3" t="s">
        <v>52</v>
      </c>
      <c r="D21" s="3" t="s">
        <v>16</v>
      </c>
      <c r="E21" s="3" t="s">
        <v>16</v>
      </c>
      <c r="F21" s="34" t="s">
        <v>45</v>
      </c>
      <c r="G21" s="15" t="s">
        <v>53</v>
      </c>
      <c r="H21" s="9" t="s">
        <v>54</v>
      </c>
      <c r="I21" s="34" t="s">
        <v>20</v>
      </c>
      <c r="J21" s="40" t="s">
        <v>16</v>
      </c>
      <c r="K21" s="16">
        <v>0</v>
      </c>
      <c r="L21" s="37">
        <v>0.25</v>
      </c>
      <c r="M21" s="37">
        <v>0.6</v>
      </c>
      <c r="N21" s="37">
        <v>0.15</v>
      </c>
      <c r="O21" s="124">
        <f>K21+L21+M21+N21</f>
        <v>1</v>
      </c>
      <c r="P21" s="55">
        <v>0</v>
      </c>
      <c r="Q21" s="56" t="s">
        <v>16</v>
      </c>
      <c r="R21" s="55">
        <v>0.25</v>
      </c>
      <c r="S21" s="49" t="s">
        <v>878</v>
      </c>
      <c r="T21" s="55">
        <v>0.6</v>
      </c>
      <c r="U21" s="49" t="s">
        <v>879</v>
      </c>
      <c r="V21" s="37">
        <v>0.04</v>
      </c>
      <c r="W21" s="37" t="s">
        <v>191</v>
      </c>
      <c r="X21" s="148">
        <f>P21+R21+T21+V21</f>
        <v>0.89</v>
      </c>
      <c r="Y21" s="153">
        <f t="shared" si="1"/>
        <v>0.89</v>
      </c>
    </row>
    <row r="22" spans="1:25" ht="102" customHeight="1" x14ac:dyDescent="0.25">
      <c r="A22" s="2">
        <v>17</v>
      </c>
      <c r="B22" s="10" t="s">
        <v>14</v>
      </c>
      <c r="C22" s="3" t="s">
        <v>55</v>
      </c>
      <c r="D22" s="3" t="s">
        <v>16</v>
      </c>
      <c r="E22" s="3" t="s">
        <v>16</v>
      </c>
      <c r="F22" s="3" t="s">
        <v>45</v>
      </c>
      <c r="G22" s="3" t="s">
        <v>56</v>
      </c>
      <c r="H22" s="22" t="s">
        <v>57</v>
      </c>
      <c r="I22" s="34" t="s">
        <v>20</v>
      </c>
      <c r="J22" s="19" t="s">
        <v>16</v>
      </c>
      <c r="K22" s="16">
        <v>0</v>
      </c>
      <c r="L22" s="46">
        <v>1</v>
      </c>
      <c r="M22" s="46">
        <v>1</v>
      </c>
      <c r="N22" s="46">
        <v>1</v>
      </c>
      <c r="O22" s="124">
        <f t="shared" si="3"/>
        <v>1</v>
      </c>
      <c r="P22" s="55">
        <v>1</v>
      </c>
      <c r="Q22" s="56" t="s">
        <v>880</v>
      </c>
      <c r="R22" s="55">
        <v>1</v>
      </c>
      <c r="S22" s="49" t="s">
        <v>192</v>
      </c>
      <c r="T22" s="55">
        <v>1</v>
      </c>
      <c r="U22" s="49" t="s">
        <v>193</v>
      </c>
      <c r="V22" s="37">
        <v>0.78</v>
      </c>
      <c r="W22" s="15" t="s">
        <v>194</v>
      </c>
      <c r="X22" s="148">
        <f>AVERAGE(P22,R22,T22,V22)</f>
        <v>0.94500000000000006</v>
      </c>
      <c r="Y22" s="153">
        <f t="shared" si="1"/>
        <v>0.94500000000000006</v>
      </c>
    </row>
    <row r="23" spans="1:25" ht="102" customHeight="1" x14ac:dyDescent="0.25">
      <c r="A23" s="2">
        <v>18</v>
      </c>
      <c r="B23" s="23" t="s">
        <v>58</v>
      </c>
      <c r="C23" s="25" t="s">
        <v>59</v>
      </c>
      <c r="D23" s="13" t="s">
        <v>16</v>
      </c>
      <c r="E23" s="13" t="s">
        <v>16</v>
      </c>
      <c r="F23" s="14" t="s">
        <v>60</v>
      </c>
      <c r="G23" s="14" t="s">
        <v>61</v>
      </c>
      <c r="H23" s="25" t="s">
        <v>62</v>
      </c>
      <c r="I23" s="24" t="s">
        <v>63</v>
      </c>
      <c r="J23" s="13" t="s">
        <v>16</v>
      </c>
      <c r="K23" s="26">
        <v>0</v>
      </c>
      <c r="L23" s="26">
        <v>0</v>
      </c>
      <c r="M23" s="27">
        <v>1</v>
      </c>
      <c r="N23" s="26">
        <v>0</v>
      </c>
      <c r="O23" s="126">
        <f t="shared" ref="O23:O38" si="4">SUM(K23:N23)</f>
        <v>1</v>
      </c>
      <c r="P23" s="25">
        <v>0</v>
      </c>
      <c r="Q23" s="196" t="s">
        <v>195</v>
      </c>
      <c r="R23" s="25">
        <v>0</v>
      </c>
      <c r="S23" s="25" t="s">
        <v>881</v>
      </c>
      <c r="T23" s="25">
        <v>1</v>
      </c>
      <c r="U23" s="25" t="s">
        <v>196</v>
      </c>
      <c r="V23" s="176">
        <v>0</v>
      </c>
      <c r="W23" s="202" t="s">
        <v>197</v>
      </c>
      <c r="X23" s="150">
        <f t="shared" ref="X23:X41" si="5">P23+R23+T23+V23</f>
        <v>1</v>
      </c>
      <c r="Y23" s="153">
        <f t="shared" si="1"/>
        <v>1</v>
      </c>
    </row>
    <row r="24" spans="1:25" ht="102" customHeight="1" x14ac:dyDescent="0.25">
      <c r="A24" s="2">
        <v>19</v>
      </c>
      <c r="B24" s="23" t="s">
        <v>58</v>
      </c>
      <c r="C24" s="25" t="s">
        <v>59</v>
      </c>
      <c r="D24" s="13" t="s">
        <v>16</v>
      </c>
      <c r="E24" s="13" t="s">
        <v>16</v>
      </c>
      <c r="F24" s="14" t="s">
        <v>60</v>
      </c>
      <c r="G24" s="14" t="s">
        <v>61</v>
      </c>
      <c r="H24" s="25" t="s">
        <v>64</v>
      </c>
      <c r="I24" s="24" t="s">
        <v>63</v>
      </c>
      <c r="J24" s="13" t="s">
        <v>16</v>
      </c>
      <c r="K24" s="26">
        <v>0</v>
      </c>
      <c r="L24" s="26">
        <v>0</v>
      </c>
      <c r="M24" s="26">
        <v>0</v>
      </c>
      <c r="N24" s="27">
        <v>1</v>
      </c>
      <c r="O24" s="126">
        <f t="shared" si="4"/>
        <v>1</v>
      </c>
      <c r="P24" s="28">
        <v>0</v>
      </c>
      <c r="Q24" s="196" t="s">
        <v>16</v>
      </c>
      <c r="R24" s="28">
        <v>0</v>
      </c>
      <c r="S24" s="25" t="s">
        <v>16</v>
      </c>
      <c r="T24" s="28">
        <v>0</v>
      </c>
      <c r="U24" s="25" t="s">
        <v>16</v>
      </c>
      <c r="V24" s="178">
        <v>0</v>
      </c>
      <c r="W24" s="203" t="s">
        <v>198</v>
      </c>
      <c r="X24" s="150">
        <f t="shared" si="5"/>
        <v>0</v>
      </c>
      <c r="Y24" s="153">
        <f t="shared" si="1"/>
        <v>0</v>
      </c>
    </row>
    <row r="25" spans="1:25" ht="102" customHeight="1" x14ac:dyDescent="0.25">
      <c r="A25" s="2">
        <v>20</v>
      </c>
      <c r="B25" s="23" t="s">
        <v>58</v>
      </c>
      <c r="C25" s="25" t="s">
        <v>59</v>
      </c>
      <c r="D25" s="13" t="s">
        <v>16</v>
      </c>
      <c r="E25" s="13" t="s">
        <v>16</v>
      </c>
      <c r="F25" s="14" t="s">
        <v>60</v>
      </c>
      <c r="G25" s="14" t="s">
        <v>65</v>
      </c>
      <c r="H25" s="14" t="s">
        <v>66</v>
      </c>
      <c r="I25" s="24" t="s">
        <v>63</v>
      </c>
      <c r="J25" s="13" t="s">
        <v>16</v>
      </c>
      <c r="K25" s="26">
        <v>0</v>
      </c>
      <c r="L25" s="26">
        <v>0</v>
      </c>
      <c r="M25" s="26">
        <v>0</v>
      </c>
      <c r="N25" s="27">
        <v>1</v>
      </c>
      <c r="O25" s="126">
        <f t="shared" si="4"/>
        <v>1</v>
      </c>
      <c r="P25" s="25">
        <v>0</v>
      </c>
      <c r="Q25" s="196" t="s">
        <v>199</v>
      </c>
      <c r="R25" s="25">
        <v>0</v>
      </c>
      <c r="S25" s="25" t="s">
        <v>200</v>
      </c>
      <c r="T25" s="25">
        <v>0</v>
      </c>
      <c r="U25" s="25" t="s">
        <v>201</v>
      </c>
      <c r="V25" s="179">
        <v>0</v>
      </c>
      <c r="W25" s="110" t="s">
        <v>882</v>
      </c>
      <c r="X25" s="150">
        <f t="shared" si="5"/>
        <v>0</v>
      </c>
      <c r="Y25" s="153">
        <f t="shared" si="1"/>
        <v>0</v>
      </c>
    </row>
    <row r="26" spans="1:25" ht="102" customHeight="1" x14ac:dyDescent="0.25">
      <c r="A26" s="2">
        <v>21</v>
      </c>
      <c r="B26" s="23" t="s">
        <v>58</v>
      </c>
      <c r="C26" s="25" t="s">
        <v>59</v>
      </c>
      <c r="D26" s="13" t="s">
        <v>16</v>
      </c>
      <c r="E26" s="13" t="s">
        <v>16</v>
      </c>
      <c r="F26" s="14" t="s">
        <v>60</v>
      </c>
      <c r="G26" s="14" t="s">
        <v>67</v>
      </c>
      <c r="H26" s="14" t="s">
        <v>68</v>
      </c>
      <c r="I26" s="24" t="s">
        <v>63</v>
      </c>
      <c r="J26" s="13" t="s">
        <v>16</v>
      </c>
      <c r="K26" s="26">
        <v>0</v>
      </c>
      <c r="L26" s="26">
        <v>0</v>
      </c>
      <c r="M26" s="27">
        <v>2</v>
      </c>
      <c r="N26" s="27">
        <v>2</v>
      </c>
      <c r="O26" s="126">
        <f t="shared" si="4"/>
        <v>4</v>
      </c>
      <c r="P26" s="28">
        <v>0</v>
      </c>
      <c r="Q26" s="196" t="s">
        <v>16</v>
      </c>
      <c r="R26" s="28">
        <v>0</v>
      </c>
      <c r="S26" s="25" t="s">
        <v>16</v>
      </c>
      <c r="T26" s="29">
        <v>2</v>
      </c>
      <c r="U26" s="25" t="s">
        <v>202</v>
      </c>
      <c r="V26" s="179">
        <v>1</v>
      </c>
      <c r="W26" s="204" t="s">
        <v>203</v>
      </c>
      <c r="X26" s="150">
        <f t="shared" si="5"/>
        <v>3</v>
      </c>
      <c r="Y26" s="153">
        <f t="shared" si="1"/>
        <v>0.75</v>
      </c>
    </row>
    <row r="27" spans="1:25" ht="102" customHeight="1" x14ac:dyDescent="0.25">
      <c r="A27" s="2">
        <v>22</v>
      </c>
      <c r="B27" s="33" t="s">
        <v>58</v>
      </c>
      <c r="C27" s="25" t="s">
        <v>59</v>
      </c>
      <c r="D27" s="13" t="s">
        <v>16</v>
      </c>
      <c r="E27" s="13" t="s">
        <v>16</v>
      </c>
      <c r="F27" s="14" t="s">
        <v>60</v>
      </c>
      <c r="G27" s="14" t="s">
        <v>67</v>
      </c>
      <c r="H27" s="14" t="s">
        <v>69</v>
      </c>
      <c r="I27" s="24" t="s">
        <v>63</v>
      </c>
      <c r="J27" s="13" t="s">
        <v>16</v>
      </c>
      <c r="K27" s="26">
        <v>0</v>
      </c>
      <c r="L27" s="26">
        <v>0</v>
      </c>
      <c r="M27" s="27">
        <v>7</v>
      </c>
      <c r="N27" s="27">
        <v>4</v>
      </c>
      <c r="O27" s="126">
        <f t="shared" si="4"/>
        <v>11</v>
      </c>
      <c r="P27" s="28">
        <v>0</v>
      </c>
      <c r="Q27" s="196" t="s">
        <v>16</v>
      </c>
      <c r="R27" s="28">
        <v>0</v>
      </c>
      <c r="S27" s="25" t="s">
        <v>16</v>
      </c>
      <c r="T27" s="25">
        <v>7</v>
      </c>
      <c r="U27" s="25" t="s">
        <v>204</v>
      </c>
      <c r="V27" s="180">
        <v>3</v>
      </c>
      <c r="W27" s="205" t="s">
        <v>205</v>
      </c>
      <c r="X27" s="150">
        <f t="shared" si="5"/>
        <v>10</v>
      </c>
      <c r="Y27" s="153">
        <f t="shared" si="1"/>
        <v>0.90909090909090906</v>
      </c>
    </row>
    <row r="28" spans="1:25" ht="102" customHeight="1" x14ac:dyDescent="0.25">
      <c r="A28" s="2">
        <v>23</v>
      </c>
      <c r="B28" s="23" t="s">
        <v>58</v>
      </c>
      <c r="C28" s="25" t="s">
        <v>70</v>
      </c>
      <c r="D28" s="13" t="s">
        <v>16</v>
      </c>
      <c r="E28" s="13" t="s">
        <v>16</v>
      </c>
      <c r="F28" s="25" t="s">
        <v>71</v>
      </c>
      <c r="G28" s="30" t="s">
        <v>72</v>
      </c>
      <c r="H28" s="25" t="s">
        <v>73</v>
      </c>
      <c r="I28" s="29" t="s">
        <v>74</v>
      </c>
      <c r="J28" s="13" t="s">
        <v>16</v>
      </c>
      <c r="K28" s="29">
        <v>33</v>
      </c>
      <c r="L28" s="29">
        <v>57</v>
      </c>
      <c r="M28" s="14">
        <v>40</v>
      </c>
      <c r="N28" s="14">
        <v>32</v>
      </c>
      <c r="O28" s="127">
        <f t="shared" si="4"/>
        <v>162</v>
      </c>
      <c r="P28" s="25">
        <v>33</v>
      </c>
      <c r="Q28" s="195" t="s">
        <v>883</v>
      </c>
      <c r="R28" s="25">
        <v>57</v>
      </c>
      <c r="S28" s="25" t="s">
        <v>884</v>
      </c>
      <c r="T28" s="25">
        <v>40</v>
      </c>
      <c r="U28" s="25" t="s">
        <v>206</v>
      </c>
      <c r="V28" s="180">
        <v>29</v>
      </c>
      <c r="W28" s="205" t="s">
        <v>207</v>
      </c>
      <c r="X28" s="150">
        <f t="shared" si="5"/>
        <v>159</v>
      </c>
      <c r="Y28" s="153">
        <f t="shared" si="1"/>
        <v>0.98148148148148151</v>
      </c>
    </row>
    <row r="29" spans="1:25" ht="102" customHeight="1" x14ac:dyDescent="0.25">
      <c r="A29" s="2">
        <v>24</v>
      </c>
      <c r="B29" s="23" t="s">
        <v>58</v>
      </c>
      <c r="C29" s="25" t="s">
        <v>70</v>
      </c>
      <c r="D29" s="13" t="s">
        <v>16</v>
      </c>
      <c r="E29" s="13" t="s">
        <v>16</v>
      </c>
      <c r="F29" s="25" t="s">
        <v>75</v>
      </c>
      <c r="G29" s="25" t="s">
        <v>76</v>
      </c>
      <c r="H29" s="25" t="s">
        <v>77</v>
      </c>
      <c r="I29" s="29" t="s">
        <v>74</v>
      </c>
      <c r="J29" s="13" t="s">
        <v>16</v>
      </c>
      <c r="K29" s="29">
        <v>3</v>
      </c>
      <c r="L29" s="29">
        <v>3</v>
      </c>
      <c r="M29" s="14">
        <v>3</v>
      </c>
      <c r="N29" s="14">
        <v>3</v>
      </c>
      <c r="O29" s="127">
        <f t="shared" si="4"/>
        <v>12</v>
      </c>
      <c r="P29" s="25">
        <v>3</v>
      </c>
      <c r="Q29" s="196" t="s">
        <v>885</v>
      </c>
      <c r="R29" s="25">
        <v>3</v>
      </c>
      <c r="S29" s="25" t="s">
        <v>208</v>
      </c>
      <c r="T29" s="25">
        <v>3</v>
      </c>
      <c r="U29" s="25" t="s">
        <v>209</v>
      </c>
      <c r="V29" s="180">
        <v>2</v>
      </c>
      <c r="W29" s="205" t="s">
        <v>210</v>
      </c>
      <c r="X29" s="150">
        <f t="shared" si="5"/>
        <v>11</v>
      </c>
      <c r="Y29" s="153">
        <f t="shared" si="1"/>
        <v>0.91666666666666663</v>
      </c>
    </row>
    <row r="30" spans="1:25" s="18" customFormat="1" ht="102" customHeight="1" x14ac:dyDescent="0.25">
      <c r="A30" s="2">
        <v>25</v>
      </c>
      <c r="B30" s="33" t="s">
        <v>58</v>
      </c>
      <c r="C30" s="25" t="s">
        <v>78</v>
      </c>
      <c r="D30" s="13" t="s">
        <v>16</v>
      </c>
      <c r="E30" s="13" t="s">
        <v>16</v>
      </c>
      <c r="F30" s="25" t="s">
        <v>71</v>
      </c>
      <c r="G30" s="25" t="s">
        <v>79</v>
      </c>
      <c r="H30" s="25" t="s">
        <v>80</v>
      </c>
      <c r="I30" s="29" t="s">
        <v>20</v>
      </c>
      <c r="J30" s="13" t="s">
        <v>16</v>
      </c>
      <c r="K30" s="31">
        <v>0</v>
      </c>
      <c r="L30" s="31">
        <v>0</v>
      </c>
      <c r="M30" s="52">
        <v>0.7</v>
      </c>
      <c r="N30" s="52">
        <v>0.3</v>
      </c>
      <c r="O30" s="128">
        <f t="shared" si="4"/>
        <v>1</v>
      </c>
      <c r="P30" s="29">
        <v>0</v>
      </c>
      <c r="Q30" s="196" t="s">
        <v>16</v>
      </c>
      <c r="R30" s="29">
        <v>0</v>
      </c>
      <c r="S30" s="25" t="s">
        <v>16</v>
      </c>
      <c r="T30" s="53">
        <v>0.7</v>
      </c>
      <c r="U30" s="25" t="s">
        <v>886</v>
      </c>
      <c r="V30" s="181">
        <v>0.15</v>
      </c>
      <c r="W30" s="205" t="s">
        <v>211</v>
      </c>
      <c r="X30" s="149">
        <f t="shared" si="5"/>
        <v>0.85</v>
      </c>
      <c r="Y30" s="153">
        <f t="shared" si="1"/>
        <v>0.85</v>
      </c>
    </row>
    <row r="31" spans="1:25" s="18" customFormat="1" ht="102" customHeight="1" x14ac:dyDescent="0.25">
      <c r="A31" s="2">
        <v>26</v>
      </c>
      <c r="B31" s="33" t="s">
        <v>58</v>
      </c>
      <c r="C31" s="25" t="s">
        <v>78</v>
      </c>
      <c r="D31" s="13" t="s">
        <v>16</v>
      </c>
      <c r="E31" s="13" t="s">
        <v>16</v>
      </c>
      <c r="F31" s="25" t="s">
        <v>81</v>
      </c>
      <c r="G31" s="25" t="s">
        <v>82</v>
      </c>
      <c r="H31" s="25" t="s">
        <v>83</v>
      </c>
      <c r="I31" s="29" t="s">
        <v>20</v>
      </c>
      <c r="J31" s="13" t="s">
        <v>16</v>
      </c>
      <c r="K31" s="31">
        <v>0.35</v>
      </c>
      <c r="L31" s="31">
        <v>0.35</v>
      </c>
      <c r="M31" s="52">
        <v>0.3</v>
      </c>
      <c r="N31" s="14">
        <v>0</v>
      </c>
      <c r="O31" s="128">
        <f t="shared" si="4"/>
        <v>1</v>
      </c>
      <c r="P31" s="53">
        <v>0.35</v>
      </c>
      <c r="Q31" s="196" t="s">
        <v>212</v>
      </c>
      <c r="R31" s="53">
        <v>0.35</v>
      </c>
      <c r="S31" s="25" t="s">
        <v>213</v>
      </c>
      <c r="T31" s="53">
        <v>0.3</v>
      </c>
      <c r="U31" s="25" t="s">
        <v>214</v>
      </c>
      <c r="V31" s="182">
        <v>0</v>
      </c>
      <c r="W31" s="202" t="s">
        <v>215</v>
      </c>
      <c r="X31" s="149">
        <f t="shared" si="5"/>
        <v>1</v>
      </c>
      <c r="Y31" s="153">
        <f t="shared" si="1"/>
        <v>1</v>
      </c>
    </row>
    <row r="32" spans="1:25" s="18" customFormat="1" ht="102" customHeight="1" x14ac:dyDescent="0.25">
      <c r="A32" s="2">
        <v>27</v>
      </c>
      <c r="B32" s="33" t="s">
        <v>58</v>
      </c>
      <c r="C32" s="25" t="s">
        <v>84</v>
      </c>
      <c r="D32" s="13" t="s">
        <v>16</v>
      </c>
      <c r="E32" s="13" t="s">
        <v>16</v>
      </c>
      <c r="F32" s="25" t="s">
        <v>71</v>
      </c>
      <c r="G32" s="25" t="s">
        <v>85</v>
      </c>
      <c r="H32" s="25" t="s">
        <v>86</v>
      </c>
      <c r="I32" s="29" t="s">
        <v>20</v>
      </c>
      <c r="J32" s="13" t="s">
        <v>16</v>
      </c>
      <c r="K32" s="53">
        <v>0</v>
      </c>
      <c r="L32" s="53">
        <v>0.3</v>
      </c>
      <c r="M32" s="53">
        <v>0.4</v>
      </c>
      <c r="N32" s="53">
        <v>0.3</v>
      </c>
      <c r="O32" s="128">
        <f t="shared" si="4"/>
        <v>1</v>
      </c>
      <c r="P32" s="53">
        <v>0</v>
      </c>
      <c r="Q32" s="196" t="s">
        <v>887</v>
      </c>
      <c r="R32" s="53">
        <v>0.3</v>
      </c>
      <c r="S32" s="25" t="s">
        <v>888</v>
      </c>
      <c r="T32" s="53">
        <v>0.4</v>
      </c>
      <c r="U32" s="25" t="s">
        <v>216</v>
      </c>
      <c r="V32" s="183">
        <v>0</v>
      </c>
      <c r="W32" s="202" t="s">
        <v>217</v>
      </c>
      <c r="X32" s="149">
        <f t="shared" si="5"/>
        <v>0.7</v>
      </c>
      <c r="Y32" s="153">
        <f t="shared" si="1"/>
        <v>0.7</v>
      </c>
    </row>
    <row r="33" spans="1:25" ht="102" customHeight="1" x14ac:dyDescent="0.25">
      <c r="A33" s="2">
        <v>28</v>
      </c>
      <c r="B33" s="23" t="s">
        <v>58</v>
      </c>
      <c r="C33" s="25" t="s">
        <v>87</v>
      </c>
      <c r="D33" s="13" t="s">
        <v>16</v>
      </c>
      <c r="E33" s="13" t="s">
        <v>16</v>
      </c>
      <c r="F33" s="25" t="s">
        <v>71</v>
      </c>
      <c r="G33" s="25" t="s">
        <v>88</v>
      </c>
      <c r="H33" s="25" t="s">
        <v>89</v>
      </c>
      <c r="I33" s="25" t="s">
        <v>74</v>
      </c>
      <c r="J33" s="13" t="s">
        <v>16</v>
      </c>
      <c r="K33" s="25">
        <v>0</v>
      </c>
      <c r="L33" s="25">
        <v>1</v>
      </c>
      <c r="M33" s="25">
        <v>0</v>
      </c>
      <c r="N33" s="25">
        <v>0</v>
      </c>
      <c r="O33" s="127">
        <f t="shared" si="4"/>
        <v>1</v>
      </c>
      <c r="P33" s="32">
        <v>0</v>
      </c>
      <c r="Q33" s="197" t="s">
        <v>218</v>
      </c>
      <c r="R33" s="14">
        <v>1</v>
      </c>
      <c r="S33" s="14" t="s">
        <v>219</v>
      </c>
      <c r="T33" s="25">
        <v>0</v>
      </c>
      <c r="U33" s="25" t="s">
        <v>90</v>
      </c>
      <c r="V33" s="177">
        <v>0</v>
      </c>
      <c r="W33" s="202" t="s">
        <v>220</v>
      </c>
      <c r="X33" s="150">
        <f t="shared" si="5"/>
        <v>1</v>
      </c>
      <c r="Y33" s="153">
        <f t="shared" si="1"/>
        <v>1</v>
      </c>
    </row>
    <row r="34" spans="1:25" ht="102" customHeight="1" x14ac:dyDescent="0.25">
      <c r="A34" s="2">
        <v>29</v>
      </c>
      <c r="B34" s="23" t="s">
        <v>58</v>
      </c>
      <c r="C34" s="25" t="s">
        <v>87</v>
      </c>
      <c r="D34" s="13" t="s">
        <v>16</v>
      </c>
      <c r="E34" s="13" t="s">
        <v>16</v>
      </c>
      <c r="F34" s="25" t="s">
        <v>75</v>
      </c>
      <c r="G34" s="25" t="s">
        <v>88</v>
      </c>
      <c r="H34" s="25" t="s">
        <v>91</v>
      </c>
      <c r="I34" s="25" t="s">
        <v>74</v>
      </c>
      <c r="J34" s="13" t="s">
        <v>16</v>
      </c>
      <c r="K34" s="29">
        <v>22</v>
      </c>
      <c r="L34" s="29">
        <v>18</v>
      </c>
      <c r="M34" s="29">
        <v>9</v>
      </c>
      <c r="N34" s="29">
        <v>7</v>
      </c>
      <c r="O34" s="127">
        <f t="shared" si="4"/>
        <v>56</v>
      </c>
      <c r="P34" s="129">
        <v>22</v>
      </c>
      <c r="Q34" s="198" t="s">
        <v>889</v>
      </c>
      <c r="R34" s="14">
        <v>18</v>
      </c>
      <c r="S34" s="14" t="s">
        <v>890</v>
      </c>
      <c r="T34" s="25">
        <v>9</v>
      </c>
      <c r="U34" s="25" t="s">
        <v>221</v>
      </c>
      <c r="V34" s="177">
        <v>7</v>
      </c>
      <c r="W34" s="202" t="s">
        <v>222</v>
      </c>
      <c r="X34" s="150">
        <f t="shared" si="5"/>
        <v>56</v>
      </c>
      <c r="Y34" s="153">
        <f t="shared" si="1"/>
        <v>1</v>
      </c>
    </row>
    <row r="35" spans="1:25" ht="102" customHeight="1" x14ac:dyDescent="0.25">
      <c r="A35" s="2">
        <v>30</v>
      </c>
      <c r="B35" s="23" t="s">
        <v>58</v>
      </c>
      <c r="C35" s="25" t="s">
        <v>87</v>
      </c>
      <c r="D35" s="13" t="s">
        <v>16</v>
      </c>
      <c r="E35" s="13" t="s">
        <v>16</v>
      </c>
      <c r="F35" s="25" t="s">
        <v>92</v>
      </c>
      <c r="G35" s="25" t="s">
        <v>88</v>
      </c>
      <c r="H35" s="25" t="s">
        <v>93</v>
      </c>
      <c r="I35" s="25" t="s">
        <v>74</v>
      </c>
      <c r="J35" s="13" t="s">
        <v>16</v>
      </c>
      <c r="K35" s="29">
        <v>1</v>
      </c>
      <c r="L35" s="29">
        <v>20</v>
      </c>
      <c r="M35" s="29">
        <v>11</v>
      </c>
      <c r="N35" s="29">
        <v>9</v>
      </c>
      <c r="O35" s="127">
        <f t="shared" si="4"/>
        <v>41</v>
      </c>
      <c r="P35" s="32">
        <v>1</v>
      </c>
      <c r="Q35" s="197" t="s">
        <v>891</v>
      </c>
      <c r="R35" s="25">
        <v>20</v>
      </c>
      <c r="S35" s="25" t="s">
        <v>892</v>
      </c>
      <c r="T35" s="25">
        <v>11</v>
      </c>
      <c r="U35" s="25" t="s">
        <v>223</v>
      </c>
      <c r="V35" s="184">
        <v>0</v>
      </c>
      <c r="W35" s="206" t="s">
        <v>224</v>
      </c>
      <c r="X35" s="150">
        <f t="shared" si="5"/>
        <v>32</v>
      </c>
      <c r="Y35" s="153">
        <f t="shared" si="1"/>
        <v>0.78048780487804881</v>
      </c>
    </row>
    <row r="36" spans="1:25" ht="102" customHeight="1" x14ac:dyDescent="0.25">
      <c r="A36" s="2">
        <v>31</v>
      </c>
      <c r="B36" s="23" t="s">
        <v>58</v>
      </c>
      <c r="C36" s="25" t="s">
        <v>87</v>
      </c>
      <c r="D36" s="13" t="s">
        <v>16</v>
      </c>
      <c r="E36" s="13" t="s">
        <v>16</v>
      </c>
      <c r="F36" s="25" t="s">
        <v>92</v>
      </c>
      <c r="G36" s="25" t="s">
        <v>94</v>
      </c>
      <c r="H36" s="25" t="s">
        <v>95</v>
      </c>
      <c r="I36" s="29" t="s">
        <v>74</v>
      </c>
      <c r="J36" s="13" t="s">
        <v>16</v>
      </c>
      <c r="K36" s="29">
        <v>14</v>
      </c>
      <c r="L36" s="29">
        <v>12</v>
      </c>
      <c r="M36" s="29">
        <v>14</v>
      </c>
      <c r="N36" s="29">
        <v>9</v>
      </c>
      <c r="O36" s="127">
        <f t="shared" si="4"/>
        <v>49</v>
      </c>
      <c r="P36" s="129">
        <v>14</v>
      </c>
      <c r="Q36" s="198" t="s">
        <v>225</v>
      </c>
      <c r="R36" s="14">
        <v>12</v>
      </c>
      <c r="S36" s="14" t="s">
        <v>893</v>
      </c>
      <c r="T36" s="25">
        <v>14</v>
      </c>
      <c r="U36" s="25" t="s">
        <v>226</v>
      </c>
      <c r="V36" s="185">
        <v>9</v>
      </c>
      <c r="W36" s="202" t="s">
        <v>894</v>
      </c>
      <c r="X36" s="150">
        <f t="shared" si="5"/>
        <v>49</v>
      </c>
      <c r="Y36" s="153">
        <f t="shared" si="1"/>
        <v>1</v>
      </c>
    </row>
    <row r="37" spans="1:25" ht="102" customHeight="1" x14ac:dyDescent="0.25">
      <c r="A37" s="2">
        <v>32</v>
      </c>
      <c r="B37" s="23" t="s">
        <v>58</v>
      </c>
      <c r="C37" s="25" t="s">
        <v>87</v>
      </c>
      <c r="D37" s="13" t="s">
        <v>16</v>
      </c>
      <c r="E37" s="13" t="s">
        <v>16</v>
      </c>
      <c r="F37" s="25" t="s">
        <v>75</v>
      </c>
      <c r="G37" s="25" t="s">
        <v>94</v>
      </c>
      <c r="H37" s="25" t="s">
        <v>96</v>
      </c>
      <c r="I37" s="25" t="s">
        <v>74</v>
      </c>
      <c r="J37" s="13" t="s">
        <v>16</v>
      </c>
      <c r="K37" s="29">
        <v>4</v>
      </c>
      <c r="L37" s="29">
        <v>3</v>
      </c>
      <c r="M37" s="29">
        <v>7</v>
      </c>
      <c r="N37" s="29">
        <v>6</v>
      </c>
      <c r="O37" s="127">
        <f t="shared" si="4"/>
        <v>20</v>
      </c>
      <c r="P37" s="32">
        <v>4</v>
      </c>
      <c r="Q37" s="197" t="s">
        <v>227</v>
      </c>
      <c r="R37" s="25">
        <v>3</v>
      </c>
      <c r="S37" s="25" t="s">
        <v>895</v>
      </c>
      <c r="T37" s="25">
        <v>7</v>
      </c>
      <c r="U37" s="25" t="s">
        <v>228</v>
      </c>
      <c r="V37" s="184">
        <v>4</v>
      </c>
      <c r="W37" s="206" t="s">
        <v>229</v>
      </c>
      <c r="X37" s="150">
        <f t="shared" si="5"/>
        <v>18</v>
      </c>
      <c r="Y37" s="153">
        <f t="shared" si="1"/>
        <v>0.9</v>
      </c>
    </row>
    <row r="38" spans="1:25" ht="102" customHeight="1" x14ac:dyDescent="0.25">
      <c r="A38" s="2">
        <v>33</v>
      </c>
      <c r="B38" s="23" t="s">
        <v>58</v>
      </c>
      <c r="C38" s="25" t="s">
        <v>87</v>
      </c>
      <c r="D38" s="13" t="s">
        <v>16</v>
      </c>
      <c r="E38" s="13" t="s">
        <v>16</v>
      </c>
      <c r="F38" s="25" t="s">
        <v>71</v>
      </c>
      <c r="G38" s="25" t="s">
        <v>97</v>
      </c>
      <c r="H38" s="25" t="s">
        <v>98</v>
      </c>
      <c r="I38" s="34" t="s">
        <v>20</v>
      </c>
      <c r="J38" s="13" t="s">
        <v>16</v>
      </c>
      <c r="K38" s="31">
        <v>0.25</v>
      </c>
      <c r="L38" s="31">
        <v>0.25</v>
      </c>
      <c r="M38" s="31">
        <v>0.25</v>
      </c>
      <c r="N38" s="31">
        <v>0.25</v>
      </c>
      <c r="O38" s="128">
        <f t="shared" si="4"/>
        <v>1</v>
      </c>
      <c r="P38" s="130">
        <v>0.25</v>
      </c>
      <c r="Q38" s="197" t="s">
        <v>230</v>
      </c>
      <c r="R38" s="130">
        <v>0.25</v>
      </c>
      <c r="S38" s="32" t="s">
        <v>231</v>
      </c>
      <c r="T38" s="53">
        <v>0.25</v>
      </c>
      <c r="U38" s="25" t="s">
        <v>232</v>
      </c>
      <c r="V38" s="186">
        <v>0.25</v>
      </c>
      <c r="W38" s="207" t="s">
        <v>233</v>
      </c>
      <c r="X38" s="149">
        <f t="shared" si="5"/>
        <v>1</v>
      </c>
      <c r="Y38" s="153">
        <f t="shared" ref="Y38:Y69" si="6">X38/O38</f>
        <v>1</v>
      </c>
    </row>
    <row r="39" spans="1:25" ht="102" customHeight="1" x14ac:dyDescent="0.25">
      <c r="A39" s="2">
        <v>34</v>
      </c>
      <c r="B39" s="8" t="s">
        <v>99</v>
      </c>
      <c r="C39" s="7" t="s">
        <v>100</v>
      </c>
      <c r="D39" s="7" t="s">
        <v>101</v>
      </c>
      <c r="E39" s="7" t="s">
        <v>102</v>
      </c>
      <c r="F39" s="7" t="s">
        <v>103</v>
      </c>
      <c r="G39" s="7" t="s">
        <v>104</v>
      </c>
      <c r="H39" s="7" t="s">
        <v>105</v>
      </c>
      <c r="I39" s="13" t="s">
        <v>74</v>
      </c>
      <c r="J39" s="13" t="s">
        <v>16</v>
      </c>
      <c r="K39" s="13">
        <v>0</v>
      </c>
      <c r="L39" s="13">
        <v>1</v>
      </c>
      <c r="M39" s="13">
        <v>2</v>
      </c>
      <c r="N39" s="13">
        <v>0</v>
      </c>
      <c r="O39" s="131">
        <f>K39+L39+M39+N39</f>
        <v>3</v>
      </c>
      <c r="P39" s="132">
        <v>0</v>
      </c>
      <c r="Q39" s="195" t="s">
        <v>16</v>
      </c>
      <c r="R39" s="14">
        <v>1</v>
      </c>
      <c r="S39" s="14" t="s">
        <v>234</v>
      </c>
      <c r="T39" s="14">
        <v>2</v>
      </c>
      <c r="U39" s="14" t="s">
        <v>235</v>
      </c>
      <c r="V39" s="13">
        <v>0</v>
      </c>
      <c r="W39" s="13" t="s">
        <v>16</v>
      </c>
      <c r="X39" s="150">
        <f t="shared" si="5"/>
        <v>3</v>
      </c>
      <c r="Y39" s="153">
        <f t="shared" si="6"/>
        <v>1</v>
      </c>
    </row>
    <row r="40" spans="1:25" ht="102" customHeight="1" x14ac:dyDescent="0.25">
      <c r="A40" s="2">
        <v>35</v>
      </c>
      <c r="B40" s="8" t="s">
        <v>99</v>
      </c>
      <c r="C40" s="14" t="s">
        <v>106</v>
      </c>
      <c r="D40" s="13" t="s">
        <v>107</v>
      </c>
      <c r="E40" s="13" t="s">
        <v>108</v>
      </c>
      <c r="F40" s="13" t="s">
        <v>109</v>
      </c>
      <c r="G40" s="13" t="s">
        <v>110</v>
      </c>
      <c r="H40" s="13" t="s">
        <v>111</v>
      </c>
      <c r="I40" s="13" t="s">
        <v>74</v>
      </c>
      <c r="J40" s="13" t="s">
        <v>16</v>
      </c>
      <c r="K40" s="16">
        <v>0</v>
      </c>
      <c r="L40" s="13">
        <v>2</v>
      </c>
      <c r="M40" s="13">
        <v>4</v>
      </c>
      <c r="N40" s="13">
        <v>4</v>
      </c>
      <c r="O40" s="131">
        <f t="shared" ref="O40:O41" si="7">K40+L40+M40+N40</f>
        <v>10</v>
      </c>
      <c r="P40" s="14">
        <v>0</v>
      </c>
      <c r="Q40" s="195" t="s">
        <v>16</v>
      </c>
      <c r="R40" s="14">
        <v>2</v>
      </c>
      <c r="S40" s="14" t="s">
        <v>236</v>
      </c>
      <c r="T40" s="14">
        <v>4</v>
      </c>
      <c r="U40" s="14" t="s">
        <v>896</v>
      </c>
      <c r="V40" s="13">
        <v>3</v>
      </c>
      <c r="W40" s="13" t="s">
        <v>237</v>
      </c>
      <c r="X40" s="150">
        <f t="shared" si="5"/>
        <v>9</v>
      </c>
      <c r="Y40" s="153">
        <f t="shared" si="6"/>
        <v>0.9</v>
      </c>
    </row>
    <row r="41" spans="1:25" ht="102" customHeight="1" x14ac:dyDescent="0.25">
      <c r="A41" s="2">
        <v>36</v>
      </c>
      <c r="B41" s="11" t="s">
        <v>99</v>
      </c>
      <c r="C41" s="14" t="s">
        <v>112</v>
      </c>
      <c r="D41" s="13" t="s">
        <v>101</v>
      </c>
      <c r="E41" s="13" t="s">
        <v>113</v>
      </c>
      <c r="F41" s="13" t="s">
        <v>114</v>
      </c>
      <c r="G41" s="13" t="s">
        <v>115</v>
      </c>
      <c r="H41" s="13" t="s">
        <v>116</v>
      </c>
      <c r="I41" s="13" t="s">
        <v>74</v>
      </c>
      <c r="J41" s="13" t="s">
        <v>16</v>
      </c>
      <c r="K41" s="16">
        <v>0</v>
      </c>
      <c r="L41" s="15">
        <v>0</v>
      </c>
      <c r="M41" s="13">
        <v>1</v>
      </c>
      <c r="N41" s="47">
        <v>0</v>
      </c>
      <c r="O41" s="131">
        <f t="shared" si="7"/>
        <v>1</v>
      </c>
      <c r="P41" s="14">
        <v>0</v>
      </c>
      <c r="Q41" s="195" t="s">
        <v>16</v>
      </c>
      <c r="R41" s="14">
        <v>0</v>
      </c>
      <c r="S41" s="14" t="s">
        <v>897</v>
      </c>
      <c r="T41" s="14">
        <v>1</v>
      </c>
      <c r="U41" s="14" t="s">
        <v>238</v>
      </c>
      <c r="V41" s="13">
        <v>0</v>
      </c>
      <c r="W41" s="13" t="s">
        <v>16</v>
      </c>
      <c r="X41" s="150">
        <f t="shared" si="5"/>
        <v>1</v>
      </c>
      <c r="Y41" s="153">
        <f t="shared" si="6"/>
        <v>1</v>
      </c>
    </row>
    <row r="42" spans="1:25" ht="102" customHeight="1" x14ac:dyDescent="0.25">
      <c r="A42" s="2">
        <v>37</v>
      </c>
      <c r="B42" s="8" t="s">
        <v>99</v>
      </c>
      <c r="C42" s="14" t="s">
        <v>117</v>
      </c>
      <c r="D42" s="13" t="s">
        <v>118</v>
      </c>
      <c r="E42" s="13" t="s">
        <v>119</v>
      </c>
      <c r="F42" s="13" t="s">
        <v>120</v>
      </c>
      <c r="G42" s="13" t="s">
        <v>121</v>
      </c>
      <c r="H42" s="13" t="s">
        <v>122</v>
      </c>
      <c r="I42" s="34" t="s">
        <v>20</v>
      </c>
      <c r="J42" s="13" t="s">
        <v>16</v>
      </c>
      <c r="K42" s="16">
        <v>0</v>
      </c>
      <c r="L42" s="17">
        <v>0.9</v>
      </c>
      <c r="M42" s="17">
        <v>0.9</v>
      </c>
      <c r="N42" s="17">
        <v>0.9</v>
      </c>
      <c r="O42" s="133">
        <v>0.9</v>
      </c>
      <c r="P42" s="14">
        <v>0</v>
      </c>
      <c r="Q42" s="195" t="s">
        <v>16</v>
      </c>
      <c r="R42" s="52">
        <v>0.77</v>
      </c>
      <c r="S42" s="14" t="s">
        <v>898</v>
      </c>
      <c r="T42" s="134">
        <v>0.9375</v>
      </c>
      <c r="U42" s="14" t="s">
        <v>239</v>
      </c>
      <c r="V42" s="17">
        <v>0.75</v>
      </c>
      <c r="W42" s="13" t="s">
        <v>240</v>
      </c>
      <c r="X42" s="149">
        <f>AVERAGE(R42,T42,V42)</f>
        <v>0.81916666666666671</v>
      </c>
      <c r="Y42" s="153">
        <f t="shared" si="6"/>
        <v>0.91018518518518521</v>
      </c>
    </row>
    <row r="43" spans="1:25" ht="102" customHeight="1" x14ac:dyDescent="0.25">
      <c r="A43" s="2">
        <v>38</v>
      </c>
      <c r="B43" s="8" t="s">
        <v>99</v>
      </c>
      <c r="C43" s="14" t="s">
        <v>117</v>
      </c>
      <c r="D43" s="13" t="s">
        <v>31</v>
      </c>
      <c r="E43" s="13" t="s">
        <v>123</v>
      </c>
      <c r="F43" s="13" t="s">
        <v>120</v>
      </c>
      <c r="G43" s="13" t="s">
        <v>16</v>
      </c>
      <c r="H43" s="13" t="s">
        <v>124</v>
      </c>
      <c r="I43" s="13" t="s">
        <v>74</v>
      </c>
      <c r="J43" s="13">
        <v>84.5</v>
      </c>
      <c r="K43" s="16">
        <v>0</v>
      </c>
      <c r="L43" s="15">
        <v>0</v>
      </c>
      <c r="M43" s="13">
        <v>87.5</v>
      </c>
      <c r="N43" s="13">
        <v>90.5</v>
      </c>
      <c r="O43" s="131">
        <v>90.5</v>
      </c>
      <c r="P43" s="14">
        <v>0</v>
      </c>
      <c r="Q43" s="195" t="s">
        <v>16</v>
      </c>
      <c r="R43" s="14">
        <v>0</v>
      </c>
      <c r="S43" s="14" t="s">
        <v>16</v>
      </c>
      <c r="T43" s="135">
        <v>90.5</v>
      </c>
      <c r="U43" s="14" t="s">
        <v>241</v>
      </c>
      <c r="V43" s="13">
        <v>91.7</v>
      </c>
      <c r="W43" s="13" t="s">
        <v>242</v>
      </c>
      <c r="X43" s="151">
        <f>V43</f>
        <v>91.7</v>
      </c>
      <c r="Y43" s="153">
        <f t="shared" si="6"/>
        <v>1.0132596685082873</v>
      </c>
    </row>
    <row r="44" spans="1:25" ht="102" customHeight="1" x14ac:dyDescent="0.25">
      <c r="A44" s="2">
        <v>39</v>
      </c>
      <c r="B44" s="8" t="s">
        <v>99</v>
      </c>
      <c r="C44" s="14" t="s">
        <v>125</v>
      </c>
      <c r="D44" s="13" t="s">
        <v>118</v>
      </c>
      <c r="E44" s="13" t="s">
        <v>126</v>
      </c>
      <c r="F44" s="13" t="s">
        <v>127</v>
      </c>
      <c r="G44" s="13" t="s">
        <v>16</v>
      </c>
      <c r="H44" s="13" t="s">
        <v>128</v>
      </c>
      <c r="I44" s="13" t="s">
        <v>74</v>
      </c>
      <c r="J44" s="13">
        <v>3000</v>
      </c>
      <c r="K44" s="16">
        <v>0</v>
      </c>
      <c r="L44" s="13">
        <v>3000</v>
      </c>
      <c r="M44" s="13">
        <v>1500</v>
      </c>
      <c r="N44" s="13">
        <v>1500</v>
      </c>
      <c r="O44" s="131">
        <f>K44+L44+M44+N44</f>
        <v>6000</v>
      </c>
      <c r="P44" s="14">
        <v>0</v>
      </c>
      <c r="Q44" s="195" t="s">
        <v>16</v>
      </c>
      <c r="R44" s="14">
        <v>3529</v>
      </c>
      <c r="S44" s="14" t="s">
        <v>243</v>
      </c>
      <c r="T44" s="14">
        <v>3244</v>
      </c>
      <c r="U44" s="14" t="s">
        <v>899</v>
      </c>
      <c r="V44" s="13">
        <f>400+1163</f>
        <v>1563</v>
      </c>
      <c r="W44" s="13" t="s">
        <v>244</v>
      </c>
      <c r="X44" s="151">
        <f>P44+R44+T44+V44</f>
        <v>8336</v>
      </c>
      <c r="Y44" s="153">
        <f t="shared" si="6"/>
        <v>1.3893333333333333</v>
      </c>
    </row>
    <row r="45" spans="1:25" ht="102" customHeight="1" x14ac:dyDescent="0.25">
      <c r="A45" s="2">
        <v>40</v>
      </c>
      <c r="B45" s="8" t="s">
        <v>99</v>
      </c>
      <c r="C45" s="14" t="s">
        <v>129</v>
      </c>
      <c r="D45" s="13" t="s">
        <v>118</v>
      </c>
      <c r="E45" s="13" t="s">
        <v>119</v>
      </c>
      <c r="F45" s="13" t="s">
        <v>120</v>
      </c>
      <c r="G45" s="13" t="s">
        <v>130</v>
      </c>
      <c r="H45" s="13" t="s">
        <v>131</v>
      </c>
      <c r="I45" s="34" t="s">
        <v>20</v>
      </c>
      <c r="J45" s="13" t="s">
        <v>16</v>
      </c>
      <c r="K45" s="17">
        <v>1</v>
      </c>
      <c r="L45" s="17">
        <v>1</v>
      </c>
      <c r="M45" s="17">
        <v>1</v>
      </c>
      <c r="N45" s="17">
        <v>1</v>
      </c>
      <c r="O45" s="133">
        <v>1</v>
      </c>
      <c r="P45" s="52">
        <v>1</v>
      </c>
      <c r="Q45" s="195" t="s">
        <v>245</v>
      </c>
      <c r="R45" s="52">
        <v>1</v>
      </c>
      <c r="S45" s="14" t="s">
        <v>246</v>
      </c>
      <c r="T45" s="134">
        <v>1.0193000000000001</v>
      </c>
      <c r="U45" s="14" t="s">
        <v>247</v>
      </c>
      <c r="V45" s="48">
        <v>0.37490000000000001</v>
      </c>
      <c r="W45" s="140" t="s">
        <v>248</v>
      </c>
      <c r="X45" s="149">
        <f>AVERAGE(P45,R45,T45,V45)</f>
        <v>0.84855000000000014</v>
      </c>
      <c r="Y45" s="153">
        <f t="shared" si="6"/>
        <v>0.84855000000000014</v>
      </c>
    </row>
    <row r="46" spans="1:25" ht="102" customHeight="1" x14ac:dyDescent="0.25">
      <c r="A46" s="2">
        <v>41</v>
      </c>
      <c r="B46" s="8" t="s">
        <v>99</v>
      </c>
      <c r="C46" s="3" t="s">
        <v>132</v>
      </c>
      <c r="D46" s="3" t="s">
        <v>118</v>
      </c>
      <c r="E46" s="3" t="s">
        <v>119</v>
      </c>
      <c r="F46" s="3" t="s">
        <v>120</v>
      </c>
      <c r="G46" s="3" t="s">
        <v>130</v>
      </c>
      <c r="H46" s="3" t="s">
        <v>133</v>
      </c>
      <c r="I46" s="34" t="s">
        <v>20</v>
      </c>
      <c r="J46" s="3" t="s">
        <v>16</v>
      </c>
      <c r="K46" s="16">
        <v>0</v>
      </c>
      <c r="L46" s="5">
        <v>0.6</v>
      </c>
      <c r="M46" s="5">
        <v>0.6</v>
      </c>
      <c r="N46" s="5">
        <v>0.6</v>
      </c>
      <c r="O46" s="136">
        <v>0.6</v>
      </c>
      <c r="P46" s="123">
        <v>0</v>
      </c>
      <c r="Q46" s="118" t="s">
        <v>16</v>
      </c>
      <c r="R46" s="137">
        <v>0.75</v>
      </c>
      <c r="S46" s="137" t="s">
        <v>249</v>
      </c>
      <c r="T46" s="137">
        <v>0.88</v>
      </c>
      <c r="U46" s="137" t="s">
        <v>250</v>
      </c>
      <c r="V46" s="6" t="s">
        <v>251</v>
      </c>
      <c r="W46" s="109" t="s">
        <v>252</v>
      </c>
      <c r="X46" s="149">
        <f>AVERAGE(R46,T46,V46)</f>
        <v>0.81499999999999995</v>
      </c>
      <c r="Y46" s="153">
        <f t="shared" si="6"/>
        <v>1.3583333333333334</v>
      </c>
    </row>
    <row r="47" spans="1:25" ht="102" customHeight="1" x14ac:dyDescent="0.25">
      <c r="A47" s="2">
        <v>42</v>
      </c>
      <c r="B47" s="11" t="s">
        <v>99</v>
      </c>
      <c r="C47" s="14" t="s">
        <v>134</v>
      </c>
      <c r="D47" s="13" t="s">
        <v>118</v>
      </c>
      <c r="E47" s="13" t="s">
        <v>119</v>
      </c>
      <c r="F47" s="13" t="s">
        <v>127</v>
      </c>
      <c r="G47" s="13" t="s">
        <v>130</v>
      </c>
      <c r="H47" s="13" t="s">
        <v>135</v>
      </c>
      <c r="I47" s="13" t="s">
        <v>63</v>
      </c>
      <c r="J47" s="13">
        <v>1000</v>
      </c>
      <c r="K47" s="16">
        <v>0</v>
      </c>
      <c r="L47" s="13">
        <v>1000</v>
      </c>
      <c r="M47" s="13">
        <v>1000</v>
      </c>
      <c r="N47" s="13">
        <v>1000</v>
      </c>
      <c r="O47" s="131">
        <f>K47+L47+M47+N47</f>
        <v>3000</v>
      </c>
      <c r="P47" s="14">
        <v>0</v>
      </c>
      <c r="Q47" s="195" t="s">
        <v>16</v>
      </c>
      <c r="R47" s="14">
        <v>1082</v>
      </c>
      <c r="S47" s="14" t="s">
        <v>253</v>
      </c>
      <c r="T47" s="14">
        <v>1033</v>
      </c>
      <c r="U47" s="14" t="s">
        <v>254</v>
      </c>
      <c r="V47" s="13">
        <f>380+98</f>
        <v>478</v>
      </c>
      <c r="W47" s="109" t="s">
        <v>255</v>
      </c>
      <c r="X47" s="151">
        <f t="shared" ref="X47:X54" si="8">P47+R47+T47+V47</f>
        <v>2593</v>
      </c>
      <c r="Y47" s="153">
        <f t="shared" si="6"/>
        <v>0.86433333333333329</v>
      </c>
    </row>
    <row r="48" spans="1:25" ht="102" customHeight="1" x14ac:dyDescent="0.25">
      <c r="A48" s="2">
        <v>43</v>
      </c>
      <c r="B48" s="8" t="s">
        <v>99</v>
      </c>
      <c r="C48" s="49" t="s">
        <v>112</v>
      </c>
      <c r="D48" s="50" t="s">
        <v>101</v>
      </c>
      <c r="E48" s="50" t="s">
        <v>113</v>
      </c>
      <c r="F48" s="50" t="s">
        <v>114</v>
      </c>
      <c r="G48" s="50" t="s">
        <v>16</v>
      </c>
      <c r="H48" s="50" t="s">
        <v>136</v>
      </c>
      <c r="I48" s="13" t="s">
        <v>63</v>
      </c>
      <c r="J48" s="50" t="s">
        <v>16</v>
      </c>
      <c r="K48" s="16">
        <v>0</v>
      </c>
      <c r="L48" s="15">
        <v>0</v>
      </c>
      <c r="M48" s="50">
        <v>0</v>
      </c>
      <c r="N48" s="47">
        <v>15</v>
      </c>
      <c r="O48" s="131">
        <f t="shared" ref="O48:O54" si="9">K48+L48+M48+N48</f>
        <v>15</v>
      </c>
      <c r="P48" s="49">
        <v>0</v>
      </c>
      <c r="Q48" s="56" t="s">
        <v>16</v>
      </c>
      <c r="R48" s="49">
        <v>0</v>
      </c>
      <c r="S48" s="49" t="s">
        <v>256</v>
      </c>
      <c r="T48" s="49">
        <v>0</v>
      </c>
      <c r="U48" s="49" t="s">
        <v>257</v>
      </c>
      <c r="V48" s="50">
        <v>0</v>
      </c>
      <c r="W48" s="109" t="s">
        <v>258</v>
      </c>
      <c r="X48" s="150">
        <f t="shared" si="8"/>
        <v>0</v>
      </c>
      <c r="Y48" s="153">
        <f t="shared" si="6"/>
        <v>0</v>
      </c>
    </row>
    <row r="49" spans="1:25" ht="102" customHeight="1" x14ac:dyDescent="0.25">
      <c r="A49" s="2">
        <v>44</v>
      </c>
      <c r="B49" s="11" t="s">
        <v>99</v>
      </c>
      <c r="C49" s="14" t="s">
        <v>112</v>
      </c>
      <c r="D49" s="13" t="s">
        <v>101</v>
      </c>
      <c r="E49" s="13" t="s">
        <v>113</v>
      </c>
      <c r="F49" s="13" t="s">
        <v>114</v>
      </c>
      <c r="G49" s="13" t="s">
        <v>16</v>
      </c>
      <c r="H49" s="13" t="s">
        <v>138</v>
      </c>
      <c r="I49" s="13" t="s">
        <v>63</v>
      </c>
      <c r="J49" s="13" t="s">
        <v>16</v>
      </c>
      <c r="K49" s="16">
        <v>0</v>
      </c>
      <c r="L49" s="15">
        <v>0</v>
      </c>
      <c r="M49" s="13">
        <v>0</v>
      </c>
      <c r="N49" s="47">
        <v>22</v>
      </c>
      <c r="O49" s="131">
        <f t="shared" si="9"/>
        <v>22</v>
      </c>
      <c r="P49" s="14">
        <v>0</v>
      </c>
      <c r="Q49" s="195" t="s">
        <v>16</v>
      </c>
      <c r="R49" s="14">
        <v>0</v>
      </c>
      <c r="S49" s="14" t="s">
        <v>137</v>
      </c>
      <c r="T49" s="14">
        <v>0</v>
      </c>
      <c r="U49" s="14" t="s">
        <v>259</v>
      </c>
      <c r="V49" s="13">
        <v>0</v>
      </c>
      <c r="W49" s="109" t="s">
        <v>260</v>
      </c>
      <c r="X49" s="150">
        <f t="shared" si="8"/>
        <v>0</v>
      </c>
      <c r="Y49" s="153">
        <f t="shared" si="6"/>
        <v>0</v>
      </c>
    </row>
    <row r="50" spans="1:25" ht="102" customHeight="1" x14ac:dyDescent="0.25">
      <c r="A50" s="2">
        <v>45</v>
      </c>
      <c r="B50" s="8" t="s">
        <v>99</v>
      </c>
      <c r="C50" s="14" t="s">
        <v>106</v>
      </c>
      <c r="D50" s="13" t="s">
        <v>101</v>
      </c>
      <c r="E50" s="13" t="s">
        <v>139</v>
      </c>
      <c r="F50" s="13" t="s">
        <v>140</v>
      </c>
      <c r="G50" s="13" t="s">
        <v>16</v>
      </c>
      <c r="H50" s="13" t="s">
        <v>141</v>
      </c>
      <c r="I50" s="13" t="s">
        <v>63</v>
      </c>
      <c r="J50" s="13">
        <v>38</v>
      </c>
      <c r="K50" s="16">
        <v>0</v>
      </c>
      <c r="L50" s="13">
        <v>57</v>
      </c>
      <c r="M50" s="13">
        <v>57</v>
      </c>
      <c r="N50" s="13">
        <v>57</v>
      </c>
      <c r="O50" s="131">
        <f t="shared" si="9"/>
        <v>171</v>
      </c>
      <c r="P50" s="14">
        <v>0</v>
      </c>
      <c r="Q50" s="195" t="s">
        <v>16</v>
      </c>
      <c r="R50" s="14">
        <v>177.28</v>
      </c>
      <c r="S50" s="14" t="s">
        <v>900</v>
      </c>
      <c r="T50" s="14">
        <v>114</v>
      </c>
      <c r="U50" s="14" t="s">
        <v>261</v>
      </c>
      <c r="V50" s="13">
        <v>38</v>
      </c>
      <c r="W50" s="109" t="s">
        <v>262</v>
      </c>
      <c r="X50" s="150">
        <f t="shared" si="8"/>
        <v>329.28</v>
      </c>
      <c r="Y50" s="153">
        <f t="shared" si="6"/>
        <v>1.9256140350877191</v>
      </c>
    </row>
    <row r="51" spans="1:25" ht="102" customHeight="1" x14ac:dyDescent="0.25">
      <c r="A51" s="2">
        <v>46</v>
      </c>
      <c r="B51" s="8" t="s">
        <v>99</v>
      </c>
      <c r="C51" s="14" t="s">
        <v>106</v>
      </c>
      <c r="D51" s="13" t="s">
        <v>101</v>
      </c>
      <c r="E51" s="13" t="s">
        <v>139</v>
      </c>
      <c r="F51" s="13" t="s">
        <v>109</v>
      </c>
      <c r="G51" s="13" t="s">
        <v>16</v>
      </c>
      <c r="H51" s="13" t="s">
        <v>142</v>
      </c>
      <c r="I51" s="13" t="s">
        <v>63</v>
      </c>
      <c r="J51" s="13" t="s">
        <v>16</v>
      </c>
      <c r="K51" s="16">
        <v>0</v>
      </c>
      <c r="L51" s="15">
        <v>0</v>
      </c>
      <c r="M51" s="13">
        <v>10</v>
      </c>
      <c r="N51" s="13">
        <v>10</v>
      </c>
      <c r="O51" s="131">
        <f t="shared" si="9"/>
        <v>20</v>
      </c>
      <c r="P51" s="14">
        <v>0</v>
      </c>
      <c r="Q51" s="195" t="s">
        <v>16</v>
      </c>
      <c r="R51" s="14">
        <v>0</v>
      </c>
      <c r="S51" s="14" t="s">
        <v>16</v>
      </c>
      <c r="T51" s="14">
        <v>9</v>
      </c>
      <c r="U51" s="14" t="s">
        <v>263</v>
      </c>
      <c r="V51" s="13">
        <v>15</v>
      </c>
      <c r="W51" s="109" t="s">
        <v>264</v>
      </c>
      <c r="X51" s="150">
        <f t="shared" si="8"/>
        <v>24</v>
      </c>
      <c r="Y51" s="153">
        <f t="shared" si="6"/>
        <v>1.2</v>
      </c>
    </row>
    <row r="52" spans="1:25" ht="102" customHeight="1" x14ac:dyDescent="0.25">
      <c r="A52" s="2">
        <v>47</v>
      </c>
      <c r="B52" s="8" t="s">
        <v>99</v>
      </c>
      <c r="C52" s="14" t="s">
        <v>143</v>
      </c>
      <c r="D52" s="13" t="s">
        <v>101</v>
      </c>
      <c r="E52" s="13" t="s">
        <v>108</v>
      </c>
      <c r="F52" s="13" t="s">
        <v>140</v>
      </c>
      <c r="G52" s="13" t="s">
        <v>144</v>
      </c>
      <c r="H52" s="13" t="s">
        <v>145</v>
      </c>
      <c r="I52" s="13" t="s">
        <v>63</v>
      </c>
      <c r="J52" s="13">
        <v>12</v>
      </c>
      <c r="K52" s="16">
        <v>0</v>
      </c>
      <c r="L52" s="15">
        <v>0</v>
      </c>
      <c r="M52" s="13">
        <v>15</v>
      </c>
      <c r="N52" s="13">
        <v>8</v>
      </c>
      <c r="O52" s="131">
        <f t="shared" si="9"/>
        <v>23</v>
      </c>
      <c r="P52" s="14">
        <v>0</v>
      </c>
      <c r="Q52" s="195" t="s">
        <v>16</v>
      </c>
      <c r="R52" s="14">
        <v>4</v>
      </c>
      <c r="S52" s="14" t="s">
        <v>265</v>
      </c>
      <c r="T52" s="14">
        <v>17</v>
      </c>
      <c r="U52" s="14" t="s">
        <v>266</v>
      </c>
      <c r="V52" s="13">
        <f>1+4</f>
        <v>5</v>
      </c>
      <c r="W52" s="109" t="s">
        <v>267</v>
      </c>
      <c r="X52" s="150">
        <f t="shared" si="8"/>
        <v>26</v>
      </c>
      <c r="Y52" s="153">
        <f t="shared" si="6"/>
        <v>1.1304347826086956</v>
      </c>
    </row>
    <row r="53" spans="1:25" ht="102" customHeight="1" x14ac:dyDescent="0.25">
      <c r="A53" s="2">
        <v>48</v>
      </c>
      <c r="B53" s="11" t="s">
        <v>99</v>
      </c>
      <c r="C53" s="14" t="s">
        <v>146</v>
      </c>
      <c r="D53" s="13" t="s">
        <v>101</v>
      </c>
      <c r="E53" s="13" t="s">
        <v>108</v>
      </c>
      <c r="F53" s="13" t="s">
        <v>140</v>
      </c>
      <c r="G53" s="13" t="s">
        <v>147</v>
      </c>
      <c r="H53" s="13" t="s">
        <v>148</v>
      </c>
      <c r="I53" s="13" t="s">
        <v>63</v>
      </c>
      <c r="J53" s="13" t="s">
        <v>16</v>
      </c>
      <c r="K53" s="16">
        <v>0</v>
      </c>
      <c r="L53" s="15">
        <v>0</v>
      </c>
      <c r="M53" s="47">
        <v>0</v>
      </c>
      <c r="N53" s="13">
        <v>3</v>
      </c>
      <c r="O53" s="131">
        <f t="shared" si="9"/>
        <v>3</v>
      </c>
      <c r="P53" s="14">
        <v>0</v>
      </c>
      <c r="Q53" s="195" t="s">
        <v>16</v>
      </c>
      <c r="R53" s="14">
        <v>0</v>
      </c>
      <c r="S53" s="14" t="s">
        <v>149</v>
      </c>
      <c r="T53" s="14">
        <v>0</v>
      </c>
      <c r="U53" s="14" t="s">
        <v>901</v>
      </c>
      <c r="V53" s="13">
        <v>1</v>
      </c>
      <c r="W53" s="109" t="s">
        <v>268</v>
      </c>
      <c r="X53" s="150">
        <f t="shared" si="8"/>
        <v>1</v>
      </c>
      <c r="Y53" s="153">
        <f t="shared" si="6"/>
        <v>0.33333333333333331</v>
      </c>
    </row>
    <row r="54" spans="1:25" ht="102" customHeight="1" x14ac:dyDescent="0.25">
      <c r="A54" s="2">
        <v>49</v>
      </c>
      <c r="B54" s="8" t="s">
        <v>99</v>
      </c>
      <c r="C54" s="14" t="s">
        <v>106</v>
      </c>
      <c r="D54" s="13" t="s">
        <v>107</v>
      </c>
      <c r="E54" s="13" t="s">
        <v>108</v>
      </c>
      <c r="F54" s="13" t="s">
        <v>109</v>
      </c>
      <c r="G54" s="13" t="s">
        <v>150</v>
      </c>
      <c r="H54" s="13" t="s">
        <v>151</v>
      </c>
      <c r="I54" s="13" t="s">
        <v>63</v>
      </c>
      <c r="J54" s="13" t="s">
        <v>16</v>
      </c>
      <c r="K54" s="16">
        <v>0</v>
      </c>
      <c r="L54" s="13">
        <v>5</v>
      </c>
      <c r="M54" s="13">
        <v>40</v>
      </c>
      <c r="N54" s="13">
        <v>70</v>
      </c>
      <c r="O54" s="131">
        <f t="shared" si="9"/>
        <v>115</v>
      </c>
      <c r="P54" s="14">
        <v>0</v>
      </c>
      <c r="Q54" s="195" t="s">
        <v>16</v>
      </c>
      <c r="R54" s="14">
        <v>4</v>
      </c>
      <c r="S54" s="14" t="s">
        <v>902</v>
      </c>
      <c r="T54" s="14">
        <v>108</v>
      </c>
      <c r="U54" s="14" t="s">
        <v>903</v>
      </c>
      <c r="V54" s="13">
        <f>9+51</f>
        <v>60</v>
      </c>
      <c r="W54" s="109" t="s">
        <v>904</v>
      </c>
      <c r="X54" s="150">
        <f t="shared" si="8"/>
        <v>172</v>
      </c>
      <c r="Y54" s="153">
        <f t="shared" si="6"/>
        <v>1.4956521739130435</v>
      </c>
    </row>
    <row r="55" spans="1:25" ht="102" customHeight="1" x14ac:dyDescent="0.25">
      <c r="A55" s="2">
        <v>50</v>
      </c>
      <c r="B55" s="8" t="s">
        <v>99</v>
      </c>
      <c r="C55" s="49" t="s">
        <v>117</v>
      </c>
      <c r="D55" s="50" t="s">
        <v>101</v>
      </c>
      <c r="E55" s="50" t="s">
        <v>123</v>
      </c>
      <c r="F55" s="50" t="s">
        <v>120</v>
      </c>
      <c r="G55" s="50" t="s">
        <v>120</v>
      </c>
      <c r="H55" s="50" t="s">
        <v>152</v>
      </c>
      <c r="I55" s="34" t="s">
        <v>20</v>
      </c>
      <c r="J55" s="51" t="s">
        <v>16</v>
      </c>
      <c r="K55" s="16">
        <v>0</v>
      </c>
      <c r="L55" s="51">
        <v>0.7</v>
      </c>
      <c r="M55" s="51">
        <v>0.7</v>
      </c>
      <c r="N55" s="51">
        <v>0.7</v>
      </c>
      <c r="O55" s="138">
        <v>0.7</v>
      </c>
      <c r="P55" s="49">
        <v>0</v>
      </c>
      <c r="Q55" s="56" t="s">
        <v>16</v>
      </c>
      <c r="R55" s="55">
        <v>1.1200000000000001</v>
      </c>
      <c r="S55" s="49" t="s">
        <v>905</v>
      </c>
      <c r="T55" s="55">
        <v>1.0900000000000001</v>
      </c>
      <c r="U55" s="49" t="s">
        <v>269</v>
      </c>
      <c r="V55" s="167">
        <v>0.62860000000000005</v>
      </c>
      <c r="W55" s="109" t="s">
        <v>270</v>
      </c>
      <c r="X55" s="149">
        <f>AVERAGE(R55,T55,V55)</f>
        <v>0.94620000000000004</v>
      </c>
      <c r="Y55" s="153">
        <f t="shared" si="6"/>
        <v>1.3517142857142859</v>
      </c>
    </row>
    <row r="56" spans="1:25" ht="102" customHeight="1" x14ac:dyDescent="0.25">
      <c r="A56" s="2">
        <v>51</v>
      </c>
      <c r="B56" s="8" t="s">
        <v>99</v>
      </c>
      <c r="C56" s="14" t="s">
        <v>100</v>
      </c>
      <c r="D56" s="13" t="s">
        <v>101</v>
      </c>
      <c r="E56" s="13" t="s">
        <v>102</v>
      </c>
      <c r="F56" s="13" t="s">
        <v>103</v>
      </c>
      <c r="G56" s="13" t="s">
        <v>16</v>
      </c>
      <c r="H56" s="13" t="s">
        <v>153</v>
      </c>
      <c r="I56" s="34" t="s">
        <v>20</v>
      </c>
      <c r="J56" s="13" t="s">
        <v>16</v>
      </c>
      <c r="K56" s="16">
        <v>0</v>
      </c>
      <c r="L56" s="15">
        <v>0</v>
      </c>
      <c r="M56" s="17">
        <v>1</v>
      </c>
      <c r="N56" s="17">
        <v>1</v>
      </c>
      <c r="O56" s="133">
        <v>1</v>
      </c>
      <c r="P56" s="14">
        <v>0</v>
      </c>
      <c r="Q56" s="195" t="s">
        <v>16</v>
      </c>
      <c r="R56" s="14">
        <v>0</v>
      </c>
      <c r="S56" s="14" t="s">
        <v>16</v>
      </c>
      <c r="T56" s="52">
        <v>0.95</v>
      </c>
      <c r="U56" s="14" t="s">
        <v>906</v>
      </c>
      <c r="V56" s="48">
        <v>0.57140000000000002</v>
      </c>
      <c r="W56" s="109" t="s">
        <v>271</v>
      </c>
      <c r="X56" s="149">
        <f>AVERAGE(T56,V56)</f>
        <v>0.76069999999999993</v>
      </c>
      <c r="Y56" s="153">
        <f t="shared" si="6"/>
        <v>0.76069999999999993</v>
      </c>
    </row>
    <row r="57" spans="1:25" ht="102" customHeight="1" x14ac:dyDescent="0.25">
      <c r="A57" s="2">
        <v>52</v>
      </c>
      <c r="B57" s="8" t="s">
        <v>99</v>
      </c>
      <c r="C57" s="14" t="s">
        <v>125</v>
      </c>
      <c r="D57" s="13" t="s">
        <v>154</v>
      </c>
      <c r="E57" s="13" t="s">
        <v>102</v>
      </c>
      <c r="F57" s="13" t="s">
        <v>109</v>
      </c>
      <c r="G57" s="13" t="s">
        <v>16</v>
      </c>
      <c r="H57" s="13" t="s">
        <v>155</v>
      </c>
      <c r="I57" s="13" t="s">
        <v>63</v>
      </c>
      <c r="J57" s="13" t="s">
        <v>16</v>
      </c>
      <c r="K57" s="16">
        <v>0</v>
      </c>
      <c r="L57" s="13">
        <v>142</v>
      </c>
      <c r="M57" s="13">
        <v>150</v>
      </c>
      <c r="N57" s="13">
        <v>160</v>
      </c>
      <c r="O57" s="131">
        <f>K57+L57+M57+N57</f>
        <v>452</v>
      </c>
      <c r="P57" s="14">
        <v>0</v>
      </c>
      <c r="Q57" s="195" t="s">
        <v>16</v>
      </c>
      <c r="R57" s="14">
        <v>0</v>
      </c>
      <c r="S57" s="14" t="s">
        <v>16</v>
      </c>
      <c r="T57" s="14">
        <v>350</v>
      </c>
      <c r="U57" s="14" t="s">
        <v>272</v>
      </c>
      <c r="V57" s="13">
        <f>28+43</f>
        <v>71</v>
      </c>
      <c r="W57" s="109" t="s">
        <v>273</v>
      </c>
      <c r="X57" s="150">
        <f t="shared" ref="X57:X74" si="10">P57+R57+T57+V57</f>
        <v>421</v>
      </c>
      <c r="Y57" s="153">
        <f t="shared" si="6"/>
        <v>0.93141592920353977</v>
      </c>
    </row>
    <row r="58" spans="1:25" ht="102" customHeight="1" x14ac:dyDescent="0.25">
      <c r="A58" s="2">
        <v>53</v>
      </c>
      <c r="B58" s="8" t="s">
        <v>99</v>
      </c>
      <c r="C58" s="14" t="s">
        <v>156</v>
      </c>
      <c r="D58" s="13" t="s">
        <v>107</v>
      </c>
      <c r="E58" s="13" t="s">
        <v>102</v>
      </c>
      <c r="F58" s="13" t="s">
        <v>127</v>
      </c>
      <c r="G58" s="13" t="s">
        <v>16</v>
      </c>
      <c r="H58" s="13" t="s">
        <v>157</v>
      </c>
      <c r="I58" s="13" t="s">
        <v>63</v>
      </c>
      <c r="J58" s="13" t="s">
        <v>16</v>
      </c>
      <c r="K58" s="16">
        <v>0</v>
      </c>
      <c r="L58" s="15">
        <v>0</v>
      </c>
      <c r="M58" s="47">
        <v>0</v>
      </c>
      <c r="N58" s="13">
        <v>3</v>
      </c>
      <c r="O58" s="131">
        <f>K58+L58+M58+N58</f>
        <v>3</v>
      </c>
      <c r="P58" s="14">
        <v>0</v>
      </c>
      <c r="Q58" s="195" t="s">
        <v>16</v>
      </c>
      <c r="R58" s="14">
        <v>0</v>
      </c>
      <c r="S58" s="14" t="s">
        <v>16</v>
      </c>
      <c r="T58" s="14">
        <v>0</v>
      </c>
      <c r="U58" s="14" t="s">
        <v>274</v>
      </c>
      <c r="V58" s="13">
        <v>0</v>
      </c>
      <c r="W58" s="109" t="s">
        <v>275</v>
      </c>
      <c r="X58" s="151">
        <f t="shared" si="10"/>
        <v>0</v>
      </c>
      <c r="Y58" s="153">
        <f t="shared" si="6"/>
        <v>0</v>
      </c>
    </row>
    <row r="59" spans="1:25" ht="102" customHeight="1" x14ac:dyDescent="0.25">
      <c r="A59" s="2">
        <v>54</v>
      </c>
      <c r="B59" s="8" t="s">
        <v>99</v>
      </c>
      <c r="C59" s="14" t="s">
        <v>100</v>
      </c>
      <c r="D59" s="13" t="s">
        <v>101</v>
      </c>
      <c r="E59" s="13" t="s">
        <v>102</v>
      </c>
      <c r="F59" s="13" t="s">
        <v>103</v>
      </c>
      <c r="G59" s="13" t="s">
        <v>16</v>
      </c>
      <c r="H59" s="13" t="s">
        <v>158</v>
      </c>
      <c r="I59" s="13" t="s">
        <v>63</v>
      </c>
      <c r="J59" s="13" t="s">
        <v>16</v>
      </c>
      <c r="K59" s="16">
        <v>0</v>
      </c>
      <c r="L59" s="13">
        <v>1200</v>
      </c>
      <c r="M59" s="13">
        <v>1032</v>
      </c>
      <c r="N59" s="13">
        <v>1392</v>
      </c>
      <c r="O59" s="131">
        <f>K59+L59+M59+N59</f>
        <v>3624</v>
      </c>
      <c r="P59" s="14">
        <v>0</v>
      </c>
      <c r="Q59" s="195" t="s">
        <v>16</v>
      </c>
      <c r="R59" s="14">
        <v>1488</v>
      </c>
      <c r="S59" s="14" t="s">
        <v>276</v>
      </c>
      <c r="T59" s="14">
        <v>3601</v>
      </c>
      <c r="U59" s="14" t="s">
        <v>907</v>
      </c>
      <c r="V59" s="13">
        <f>192+816</f>
        <v>1008</v>
      </c>
      <c r="W59" s="109" t="s">
        <v>277</v>
      </c>
      <c r="X59" s="151">
        <f t="shared" si="10"/>
        <v>6097</v>
      </c>
      <c r="Y59" s="153">
        <f t="shared" si="6"/>
        <v>1.6823951434878588</v>
      </c>
    </row>
    <row r="60" spans="1:25" ht="102" customHeight="1" x14ac:dyDescent="0.25">
      <c r="A60" s="2">
        <v>55</v>
      </c>
      <c r="B60" s="8" t="s">
        <v>99</v>
      </c>
      <c r="C60" s="14" t="s">
        <v>100</v>
      </c>
      <c r="D60" s="13" t="s">
        <v>101</v>
      </c>
      <c r="E60" s="13" t="s">
        <v>108</v>
      </c>
      <c r="F60" s="13" t="s">
        <v>103</v>
      </c>
      <c r="G60" s="13" t="s">
        <v>16</v>
      </c>
      <c r="H60" s="13" t="s">
        <v>159</v>
      </c>
      <c r="I60" s="13" t="s">
        <v>63</v>
      </c>
      <c r="J60" s="13" t="s">
        <v>16</v>
      </c>
      <c r="K60" s="16">
        <v>0</v>
      </c>
      <c r="L60" s="13">
        <v>10</v>
      </c>
      <c r="M60" s="13">
        <v>15</v>
      </c>
      <c r="N60" s="13">
        <v>15</v>
      </c>
      <c r="O60" s="131">
        <f>K60+L60+M60+N60</f>
        <v>40</v>
      </c>
      <c r="P60" s="14">
        <v>0</v>
      </c>
      <c r="Q60" s="195" t="s">
        <v>16</v>
      </c>
      <c r="R60" s="14">
        <v>0</v>
      </c>
      <c r="S60" s="14" t="s">
        <v>16</v>
      </c>
      <c r="T60" s="14">
        <v>37</v>
      </c>
      <c r="U60" s="14" t="s">
        <v>908</v>
      </c>
      <c r="V60" s="13">
        <f>6+6</f>
        <v>12</v>
      </c>
      <c r="W60" s="109" t="s">
        <v>278</v>
      </c>
      <c r="X60" s="151">
        <f t="shared" si="10"/>
        <v>49</v>
      </c>
      <c r="Y60" s="153">
        <f t="shared" si="6"/>
        <v>1.2250000000000001</v>
      </c>
    </row>
    <row r="61" spans="1:25" ht="102" customHeight="1" x14ac:dyDescent="0.25">
      <c r="A61" s="2">
        <v>56</v>
      </c>
      <c r="B61" s="8" t="s">
        <v>99</v>
      </c>
      <c r="C61" s="14" t="s">
        <v>160</v>
      </c>
      <c r="D61" s="13" t="s">
        <v>16</v>
      </c>
      <c r="E61" s="13" t="s">
        <v>108</v>
      </c>
      <c r="F61" s="13" t="s">
        <v>109</v>
      </c>
      <c r="G61" s="13" t="s">
        <v>16</v>
      </c>
      <c r="H61" s="13" t="s">
        <v>161</v>
      </c>
      <c r="I61" s="13" t="s">
        <v>63</v>
      </c>
      <c r="J61" s="13">
        <v>10000</v>
      </c>
      <c r="K61" s="16">
        <v>0</v>
      </c>
      <c r="L61" s="13">
        <v>10000</v>
      </c>
      <c r="M61" s="13">
        <v>14000</v>
      </c>
      <c r="N61" s="13">
        <v>14000</v>
      </c>
      <c r="O61" s="131">
        <f t="shared" ref="O61:O65" si="11">K61+L61+M61+N61</f>
        <v>38000</v>
      </c>
      <c r="P61" s="14">
        <v>0</v>
      </c>
      <c r="Q61" s="195" t="s">
        <v>16</v>
      </c>
      <c r="R61" s="14">
        <v>0</v>
      </c>
      <c r="S61" s="14" t="s">
        <v>16</v>
      </c>
      <c r="T61" s="27">
        <v>14531</v>
      </c>
      <c r="U61" s="14" t="s">
        <v>279</v>
      </c>
      <c r="V61" s="26">
        <f>4101+2643</f>
        <v>6744</v>
      </c>
      <c r="W61" s="109" t="s">
        <v>280</v>
      </c>
      <c r="X61" s="151">
        <f t="shared" si="10"/>
        <v>21275</v>
      </c>
      <c r="Y61" s="153">
        <f t="shared" si="6"/>
        <v>0.55986842105263157</v>
      </c>
    </row>
    <row r="62" spans="1:25" ht="102" customHeight="1" x14ac:dyDescent="0.25">
      <c r="A62" s="2">
        <v>57</v>
      </c>
      <c r="B62" s="8" t="s">
        <v>99</v>
      </c>
      <c r="C62" s="14" t="s">
        <v>156</v>
      </c>
      <c r="D62" s="13" t="s">
        <v>16</v>
      </c>
      <c r="E62" s="13" t="s">
        <v>123</v>
      </c>
      <c r="F62" s="13" t="s">
        <v>120</v>
      </c>
      <c r="G62" s="13" t="s">
        <v>16</v>
      </c>
      <c r="H62" s="13" t="s">
        <v>909</v>
      </c>
      <c r="I62" s="13" t="s">
        <v>74</v>
      </c>
      <c r="J62" s="13" t="s">
        <v>16</v>
      </c>
      <c r="K62" s="16">
        <v>0</v>
      </c>
      <c r="L62" s="15">
        <v>0</v>
      </c>
      <c r="M62" s="13">
        <v>500</v>
      </c>
      <c r="N62" s="13">
        <v>500</v>
      </c>
      <c r="O62" s="131">
        <f t="shared" si="11"/>
        <v>1000</v>
      </c>
      <c r="P62" s="14">
        <v>0</v>
      </c>
      <c r="Q62" s="195" t="s">
        <v>16</v>
      </c>
      <c r="R62" s="14">
        <v>0</v>
      </c>
      <c r="S62" s="14" t="s">
        <v>16</v>
      </c>
      <c r="T62" s="14">
        <v>487</v>
      </c>
      <c r="U62" s="14" t="s">
        <v>910</v>
      </c>
      <c r="V62" s="13">
        <v>0</v>
      </c>
      <c r="W62" s="109" t="s">
        <v>911</v>
      </c>
      <c r="X62" s="151">
        <f t="shared" si="10"/>
        <v>487</v>
      </c>
      <c r="Y62" s="153">
        <f t="shared" si="6"/>
        <v>0.48699999999999999</v>
      </c>
    </row>
    <row r="63" spans="1:25" ht="102" customHeight="1" x14ac:dyDescent="0.25">
      <c r="A63" s="2">
        <v>58</v>
      </c>
      <c r="B63" s="139" t="s">
        <v>99</v>
      </c>
      <c r="C63" s="108" t="s">
        <v>156</v>
      </c>
      <c r="D63" s="140" t="s">
        <v>107</v>
      </c>
      <c r="E63" s="140" t="s">
        <v>108</v>
      </c>
      <c r="F63" s="140" t="s">
        <v>127</v>
      </c>
      <c r="G63" s="140" t="s">
        <v>162</v>
      </c>
      <c r="H63" s="140" t="s">
        <v>163</v>
      </c>
      <c r="I63" s="140" t="s">
        <v>63</v>
      </c>
      <c r="J63" s="140" t="s">
        <v>16</v>
      </c>
      <c r="K63" s="140">
        <v>167</v>
      </c>
      <c r="L63" s="140">
        <v>151</v>
      </c>
      <c r="M63" s="140">
        <v>221</v>
      </c>
      <c r="N63" s="140">
        <v>90</v>
      </c>
      <c r="O63" s="141">
        <f t="shared" si="11"/>
        <v>629</v>
      </c>
      <c r="P63" s="108">
        <v>167</v>
      </c>
      <c r="Q63" s="199" t="s">
        <v>164</v>
      </c>
      <c r="R63" s="108">
        <v>151</v>
      </c>
      <c r="S63" s="108" t="s">
        <v>281</v>
      </c>
      <c r="T63" s="108">
        <v>123</v>
      </c>
      <c r="U63" s="108" t="s">
        <v>282</v>
      </c>
      <c r="V63" s="140">
        <v>102</v>
      </c>
      <c r="W63" s="208" t="s">
        <v>283</v>
      </c>
      <c r="X63" s="152">
        <f t="shared" si="10"/>
        <v>543</v>
      </c>
      <c r="Y63" s="168">
        <f t="shared" si="6"/>
        <v>0.86327503974562803</v>
      </c>
    </row>
    <row r="64" spans="1:25" ht="102" customHeight="1" x14ac:dyDescent="0.25">
      <c r="A64" s="2">
        <v>59</v>
      </c>
      <c r="B64" s="8" t="s">
        <v>99</v>
      </c>
      <c r="C64" s="109" t="s">
        <v>156</v>
      </c>
      <c r="D64" s="109" t="s">
        <v>107</v>
      </c>
      <c r="E64" s="109" t="s">
        <v>108</v>
      </c>
      <c r="F64" s="109" t="s">
        <v>127</v>
      </c>
      <c r="G64" s="109" t="s">
        <v>162</v>
      </c>
      <c r="H64" s="109" t="s">
        <v>165</v>
      </c>
      <c r="I64" s="109" t="s">
        <v>74</v>
      </c>
      <c r="J64" s="109">
        <v>29</v>
      </c>
      <c r="K64" s="109">
        <v>20</v>
      </c>
      <c r="L64" s="109">
        <v>20</v>
      </c>
      <c r="M64" s="109">
        <v>20</v>
      </c>
      <c r="N64" s="109">
        <v>20</v>
      </c>
      <c r="O64" s="109">
        <f t="shared" si="11"/>
        <v>80</v>
      </c>
      <c r="P64" s="109">
        <v>28</v>
      </c>
      <c r="Q64" s="109" t="s">
        <v>912</v>
      </c>
      <c r="R64" s="109">
        <v>32</v>
      </c>
      <c r="S64" s="109" t="s">
        <v>284</v>
      </c>
      <c r="T64" s="109">
        <v>29</v>
      </c>
      <c r="U64" s="109" t="s">
        <v>166</v>
      </c>
      <c r="V64" s="109">
        <v>26</v>
      </c>
      <c r="W64" s="109" t="s">
        <v>285</v>
      </c>
      <c r="X64" s="12">
        <f t="shared" si="10"/>
        <v>115</v>
      </c>
      <c r="Y64" s="153">
        <f t="shared" si="6"/>
        <v>1.4375</v>
      </c>
    </row>
    <row r="65" spans="1:25" ht="102" customHeight="1" x14ac:dyDescent="0.25">
      <c r="A65" s="2">
        <v>60</v>
      </c>
      <c r="B65" s="171" t="s">
        <v>99</v>
      </c>
      <c r="C65" s="14" t="s">
        <v>100</v>
      </c>
      <c r="D65" s="13" t="s">
        <v>101</v>
      </c>
      <c r="E65" s="13" t="s">
        <v>102</v>
      </c>
      <c r="F65" s="13" t="s">
        <v>103</v>
      </c>
      <c r="G65" s="13" t="s">
        <v>16</v>
      </c>
      <c r="H65" s="13" t="s">
        <v>286</v>
      </c>
      <c r="I65" s="13" t="s">
        <v>74</v>
      </c>
      <c r="J65" s="13" t="s">
        <v>16</v>
      </c>
      <c r="K65" s="13">
        <v>0</v>
      </c>
      <c r="L65" s="13">
        <v>0</v>
      </c>
      <c r="M65" s="13">
        <v>0</v>
      </c>
      <c r="N65" s="13">
        <v>4</v>
      </c>
      <c r="O65" s="13">
        <f t="shared" si="11"/>
        <v>4</v>
      </c>
      <c r="P65" s="13">
        <v>0</v>
      </c>
      <c r="Q65" s="13" t="s">
        <v>16</v>
      </c>
      <c r="R65" s="13">
        <v>0</v>
      </c>
      <c r="S65" s="13" t="s">
        <v>16</v>
      </c>
      <c r="T65" s="13">
        <v>0</v>
      </c>
      <c r="U65" s="13" t="s">
        <v>16</v>
      </c>
      <c r="V65" s="13">
        <v>5</v>
      </c>
      <c r="W65" s="109" t="s">
        <v>287</v>
      </c>
      <c r="X65" s="12">
        <f t="shared" si="10"/>
        <v>5</v>
      </c>
      <c r="Y65" s="153">
        <f t="shared" si="6"/>
        <v>1.25</v>
      </c>
    </row>
    <row r="66" spans="1:25" ht="102" customHeight="1" x14ac:dyDescent="0.25">
      <c r="A66" s="2">
        <v>61</v>
      </c>
      <c r="B66" s="172" t="s">
        <v>288</v>
      </c>
      <c r="C66" s="65" t="s">
        <v>289</v>
      </c>
      <c r="D66" s="169" t="s">
        <v>290</v>
      </c>
      <c r="E66" s="169" t="s">
        <v>291</v>
      </c>
      <c r="F66" s="169" t="s">
        <v>292</v>
      </c>
      <c r="G66" s="169" t="s">
        <v>293</v>
      </c>
      <c r="H66" s="169" t="s">
        <v>294</v>
      </c>
      <c r="I66" s="147" t="s">
        <v>74</v>
      </c>
      <c r="J66" s="147" t="s">
        <v>16</v>
      </c>
      <c r="K66" s="110">
        <v>216</v>
      </c>
      <c r="L66" s="82">
        <v>296</v>
      </c>
      <c r="M66" s="110">
        <v>145</v>
      </c>
      <c r="N66" s="82">
        <v>145</v>
      </c>
      <c r="O66" s="65">
        <v>802</v>
      </c>
      <c r="P66" s="82">
        <v>216</v>
      </c>
      <c r="Q66" s="82" t="s">
        <v>295</v>
      </c>
      <c r="R66" s="82">
        <v>296</v>
      </c>
      <c r="S66" s="82" t="s">
        <v>296</v>
      </c>
      <c r="T66" s="110">
        <v>185</v>
      </c>
      <c r="U66" s="82" t="s">
        <v>297</v>
      </c>
      <c r="V66" s="156">
        <v>9</v>
      </c>
      <c r="W66" s="209" t="s">
        <v>913</v>
      </c>
      <c r="X66" s="161">
        <f t="shared" si="10"/>
        <v>706</v>
      </c>
      <c r="Y66" s="170">
        <f t="shared" si="6"/>
        <v>0.88029925187032421</v>
      </c>
    </row>
    <row r="67" spans="1:25" ht="102" customHeight="1" x14ac:dyDescent="0.25">
      <c r="A67" s="2">
        <v>62</v>
      </c>
      <c r="B67" s="143" t="s">
        <v>288</v>
      </c>
      <c r="C67" s="34" t="s">
        <v>289</v>
      </c>
      <c r="D67" s="123" t="s">
        <v>290</v>
      </c>
      <c r="E67" s="123" t="s">
        <v>291</v>
      </c>
      <c r="F67" s="123" t="s">
        <v>298</v>
      </c>
      <c r="G67" s="123" t="s">
        <v>299</v>
      </c>
      <c r="H67" s="123" t="s">
        <v>300</v>
      </c>
      <c r="I67" s="142" t="s">
        <v>74</v>
      </c>
      <c r="J67" s="142" t="s">
        <v>16</v>
      </c>
      <c r="K67" s="27">
        <v>1028</v>
      </c>
      <c r="L67" s="70">
        <v>1349</v>
      </c>
      <c r="M67" s="27">
        <v>1775</v>
      </c>
      <c r="N67" s="102">
        <v>2534</v>
      </c>
      <c r="O67" s="60">
        <v>6686</v>
      </c>
      <c r="P67" s="70">
        <v>1028</v>
      </c>
      <c r="Q67" s="49" t="s">
        <v>301</v>
      </c>
      <c r="R67" s="70">
        <v>1349</v>
      </c>
      <c r="S67" s="49" t="s">
        <v>302</v>
      </c>
      <c r="T67" s="27">
        <v>2518</v>
      </c>
      <c r="U67" s="49" t="s">
        <v>303</v>
      </c>
      <c r="V67" s="156">
        <v>265</v>
      </c>
      <c r="W67" s="209" t="s">
        <v>304</v>
      </c>
      <c r="X67" s="161">
        <f t="shared" si="10"/>
        <v>5160</v>
      </c>
      <c r="Y67" s="153">
        <f t="shared" si="6"/>
        <v>0.77176189051749922</v>
      </c>
    </row>
    <row r="68" spans="1:25" ht="102" customHeight="1" x14ac:dyDescent="0.25">
      <c r="A68" s="2">
        <v>63</v>
      </c>
      <c r="B68" s="143" t="s">
        <v>288</v>
      </c>
      <c r="C68" s="34" t="s">
        <v>289</v>
      </c>
      <c r="D68" s="123" t="s">
        <v>290</v>
      </c>
      <c r="E68" s="123" t="s">
        <v>305</v>
      </c>
      <c r="F68" s="123" t="s">
        <v>306</v>
      </c>
      <c r="G68" s="123" t="s">
        <v>307</v>
      </c>
      <c r="H68" s="123" t="s">
        <v>308</v>
      </c>
      <c r="I68" s="142" t="s">
        <v>74</v>
      </c>
      <c r="J68" s="142" t="s">
        <v>16</v>
      </c>
      <c r="K68" s="14">
        <v>302</v>
      </c>
      <c r="L68" s="49">
        <v>460</v>
      </c>
      <c r="M68" s="14">
        <v>300</v>
      </c>
      <c r="N68" s="49">
        <v>450</v>
      </c>
      <c r="O68" s="61">
        <v>1512</v>
      </c>
      <c r="P68" s="49">
        <v>302</v>
      </c>
      <c r="Q68" s="49" t="s">
        <v>309</v>
      </c>
      <c r="R68" s="49">
        <v>460</v>
      </c>
      <c r="S68" s="49" t="s">
        <v>310</v>
      </c>
      <c r="T68" s="14">
        <v>104</v>
      </c>
      <c r="U68" s="49" t="s">
        <v>311</v>
      </c>
      <c r="V68" s="156">
        <v>20</v>
      </c>
      <c r="W68" s="209" t="s">
        <v>914</v>
      </c>
      <c r="X68" s="161">
        <f t="shared" si="10"/>
        <v>886</v>
      </c>
      <c r="Y68" s="153">
        <f t="shared" si="6"/>
        <v>0.58597883597883593</v>
      </c>
    </row>
    <row r="69" spans="1:25" ht="102" customHeight="1" x14ac:dyDescent="0.25">
      <c r="A69" s="2">
        <v>64</v>
      </c>
      <c r="B69" s="143" t="s">
        <v>288</v>
      </c>
      <c r="C69" s="34" t="s">
        <v>289</v>
      </c>
      <c r="D69" s="123" t="s">
        <v>290</v>
      </c>
      <c r="E69" s="123" t="s">
        <v>305</v>
      </c>
      <c r="F69" s="123" t="s">
        <v>306</v>
      </c>
      <c r="G69" s="123" t="s">
        <v>915</v>
      </c>
      <c r="H69" s="123" t="s">
        <v>312</v>
      </c>
      <c r="I69" s="142" t="s">
        <v>20</v>
      </c>
      <c r="J69" s="142" t="s">
        <v>16</v>
      </c>
      <c r="K69" s="55">
        <v>0.16669999999999999</v>
      </c>
      <c r="L69" s="55">
        <v>0.16669999999999999</v>
      </c>
      <c r="M69" s="55">
        <v>0.16669999999999999</v>
      </c>
      <c r="N69" s="55">
        <v>0.5</v>
      </c>
      <c r="O69" s="62">
        <v>1.0001</v>
      </c>
      <c r="P69" s="55">
        <v>0.17</v>
      </c>
      <c r="Q69" s="49" t="s">
        <v>313</v>
      </c>
      <c r="R69" s="55">
        <v>0.17</v>
      </c>
      <c r="S69" s="49" t="s">
        <v>314</v>
      </c>
      <c r="T69" s="55">
        <v>0.17</v>
      </c>
      <c r="U69" s="49" t="s">
        <v>315</v>
      </c>
      <c r="V69" s="157">
        <v>0</v>
      </c>
      <c r="W69" s="209" t="s">
        <v>316</v>
      </c>
      <c r="X69" s="165">
        <f t="shared" si="10"/>
        <v>0.51</v>
      </c>
      <c r="Y69" s="153">
        <f t="shared" si="6"/>
        <v>0.50994900509949004</v>
      </c>
    </row>
    <row r="70" spans="1:25" ht="102" customHeight="1" x14ac:dyDescent="0.25">
      <c r="A70" s="2">
        <v>65</v>
      </c>
      <c r="B70" s="143" t="s">
        <v>288</v>
      </c>
      <c r="C70" s="34" t="s">
        <v>289</v>
      </c>
      <c r="D70" s="123" t="s">
        <v>290</v>
      </c>
      <c r="E70" s="123" t="s">
        <v>317</v>
      </c>
      <c r="F70" s="123" t="s">
        <v>318</v>
      </c>
      <c r="G70" s="123" t="s">
        <v>319</v>
      </c>
      <c r="H70" s="123" t="s">
        <v>320</v>
      </c>
      <c r="I70" s="142" t="s">
        <v>20</v>
      </c>
      <c r="J70" s="142" t="s">
        <v>16</v>
      </c>
      <c r="K70" s="55">
        <v>0.125</v>
      </c>
      <c r="L70" s="55">
        <v>0.125</v>
      </c>
      <c r="M70" s="55">
        <v>0.125</v>
      </c>
      <c r="N70" s="55">
        <v>0.62</v>
      </c>
      <c r="O70" s="62">
        <v>0.995</v>
      </c>
      <c r="P70" s="55">
        <v>0.13</v>
      </c>
      <c r="Q70" s="14" t="s">
        <v>321</v>
      </c>
      <c r="R70" s="55">
        <v>0.13</v>
      </c>
      <c r="S70" s="49" t="s">
        <v>322</v>
      </c>
      <c r="T70" s="55">
        <v>0.13</v>
      </c>
      <c r="U70" s="49" t="s">
        <v>323</v>
      </c>
      <c r="V70" s="158">
        <v>0.124</v>
      </c>
      <c r="W70" s="209" t="s">
        <v>324</v>
      </c>
      <c r="X70" s="165">
        <f t="shared" si="10"/>
        <v>0.51400000000000001</v>
      </c>
      <c r="Y70" s="153">
        <f t="shared" ref="Y70:Y101" si="12">X70/O70</f>
        <v>0.51658291457286432</v>
      </c>
    </row>
    <row r="71" spans="1:25" ht="102" customHeight="1" x14ac:dyDescent="0.25">
      <c r="A71" s="2">
        <v>66</v>
      </c>
      <c r="B71" s="143" t="s">
        <v>288</v>
      </c>
      <c r="C71" s="34" t="s">
        <v>289</v>
      </c>
      <c r="D71" s="123" t="s">
        <v>290</v>
      </c>
      <c r="E71" s="123" t="s">
        <v>291</v>
      </c>
      <c r="F71" s="123" t="s">
        <v>325</v>
      </c>
      <c r="G71" s="123" t="s">
        <v>916</v>
      </c>
      <c r="H71" s="123" t="s">
        <v>326</v>
      </c>
      <c r="I71" s="142" t="s">
        <v>74</v>
      </c>
      <c r="J71" s="142" t="s">
        <v>16</v>
      </c>
      <c r="K71" s="14">
        <v>107</v>
      </c>
      <c r="L71" s="49">
        <v>172</v>
      </c>
      <c r="M71" s="14">
        <v>179</v>
      </c>
      <c r="N71" s="49">
        <v>180</v>
      </c>
      <c r="O71" s="34">
        <v>638</v>
      </c>
      <c r="P71" s="49">
        <v>107</v>
      </c>
      <c r="Q71" s="49" t="s">
        <v>327</v>
      </c>
      <c r="R71" s="49">
        <v>172</v>
      </c>
      <c r="S71" s="49" t="s">
        <v>328</v>
      </c>
      <c r="T71" s="14">
        <v>198</v>
      </c>
      <c r="U71" s="49" t="s">
        <v>329</v>
      </c>
      <c r="V71" s="156">
        <v>10</v>
      </c>
      <c r="W71" s="209" t="s">
        <v>330</v>
      </c>
      <c r="X71" s="161">
        <f t="shared" si="10"/>
        <v>487</v>
      </c>
      <c r="Y71" s="153">
        <f t="shared" si="12"/>
        <v>0.76332288401253923</v>
      </c>
    </row>
    <row r="72" spans="1:25" ht="102" customHeight="1" x14ac:dyDescent="0.25">
      <c r="A72" s="2">
        <v>67</v>
      </c>
      <c r="B72" s="143" t="s">
        <v>288</v>
      </c>
      <c r="C72" s="34" t="s">
        <v>289</v>
      </c>
      <c r="D72" s="123" t="s">
        <v>331</v>
      </c>
      <c r="E72" s="123" t="s">
        <v>305</v>
      </c>
      <c r="F72" s="123" t="s">
        <v>332</v>
      </c>
      <c r="G72" s="123" t="s">
        <v>917</v>
      </c>
      <c r="H72" s="123" t="s">
        <v>918</v>
      </c>
      <c r="I72" s="142" t="s">
        <v>20</v>
      </c>
      <c r="J72" s="142" t="s">
        <v>16</v>
      </c>
      <c r="K72" s="52">
        <v>0.25</v>
      </c>
      <c r="L72" s="55">
        <v>0.25</v>
      </c>
      <c r="M72" s="55">
        <v>0.25</v>
      </c>
      <c r="N72" s="55">
        <v>0.25</v>
      </c>
      <c r="O72" s="39">
        <v>1</v>
      </c>
      <c r="P72" s="55">
        <v>0.25</v>
      </c>
      <c r="Q72" s="49" t="s">
        <v>333</v>
      </c>
      <c r="R72" s="55">
        <v>0.25</v>
      </c>
      <c r="S72" s="49" t="s">
        <v>334</v>
      </c>
      <c r="T72" s="55">
        <v>0.25</v>
      </c>
      <c r="U72" s="49" t="s">
        <v>335</v>
      </c>
      <c r="V72" s="158">
        <v>7.4999999999999997E-2</v>
      </c>
      <c r="W72" s="209" t="s">
        <v>336</v>
      </c>
      <c r="X72" s="165">
        <f t="shared" si="10"/>
        <v>0.82499999999999996</v>
      </c>
      <c r="Y72" s="153">
        <f t="shared" si="12"/>
        <v>0.82499999999999996</v>
      </c>
    </row>
    <row r="73" spans="1:25" ht="102" customHeight="1" x14ac:dyDescent="0.25">
      <c r="A73" s="2">
        <v>68</v>
      </c>
      <c r="B73" s="143" t="s">
        <v>288</v>
      </c>
      <c r="C73" s="34" t="s">
        <v>289</v>
      </c>
      <c r="D73" s="123" t="s">
        <v>331</v>
      </c>
      <c r="E73" s="123" t="s">
        <v>305</v>
      </c>
      <c r="F73" s="123" t="s">
        <v>332</v>
      </c>
      <c r="G73" s="123" t="s">
        <v>337</v>
      </c>
      <c r="H73" s="123" t="s">
        <v>919</v>
      </c>
      <c r="I73" s="142" t="s">
        <v>74</v>
      </c>
      <c r="J73" s="142" t="s">
        <v>16</v>
      </c>
      <c r="K73" s="49">
        <v>18</v>
      </c>
      <c r="L73" s="49">
        <v>27</v>
      </c>
      <c r="M73" s="25">
        <v>5</v>
      </c>
      <c r="N73" s="49">
        <v>29</v>
      </c>
      <c r="O73" s="34">
        <v>79</v>
      </c>
      <c r="P73" s="49">
        <v>18</v>
      </c>
      <c r="Q73" s="49" t="s">
        <v>338</v>
      </c>
      <c r="R73" s="49">
        <v>28</v>
      </c>
      <c r="S73" s="49" t="s">
        <v>339</v>
      </c>
      <c r="T73" s="49">
        <v>5</v>
      </c>
      <c r="U73" s="49" t="s">
        <v>340</v>
      </c>
      <c r="V73" s="156">
        <v>0</v>
      </c>
      <c r="W73" s="209" t="s">
        <v>341</v>
      </c>
      <c r="X73" s="166">
        <f t="shared" si="10"/>
        <v>51</v>
      </c>
      <c r="Y73" s="153">
        <f t="shared" si="12"/>
        <v>0.64556962025316456</v>
      </c>
    </row>
    <row r="74" spans="1:25" ht="102" customHeight="1" x14ac:dyDescent="0.25">
      <c r="A74" s="2">
        <v>69</v>
      </c>
      <c r="B74" s="143" t="s">
        <v>288</v>
      </c>
      <c r="C74" s="34" t="s">
        <v>289</v>
      </c>
      <c r="D74" s="123" t="s">
        <v>290</v>
      </c>
      <c r="E74" s="123" t="s">
        <v>317</v>
      </c>
      <c r="F74" s="123" t="s">
        <v>342</v>
      </c>
      <c r="G74" s="123" t="s">
        <v>920</v>
      </c>
      <c r="H74" s="123" t="s">
        <v>343</v>
      </c>
      <c r="I74" s="142" t="s">
        <v>74</v>
      </c>
      <c r="J74" s="142" t="s">
        <v>16</v>
      </c>
      <c r="K74" s="70">
        <v>673108</v>
      </c>
      <c r="L74" s="70">
        <v>1149292</v>
      </c>
      <c r="M74" s="27">
        <v>1000000</v>
      </c>
      <c r="N74" s="70">
        <v>800000</v>
      </c>
      <c r="O74" s="61">
        <v>3622400</v>
      </c>
      <c r="P74" s="70">
        <v>711007</v>
      </c>
      <c r="Q74" s="49" t="s">
        <v>344</v>
      </c>
      <c r="R74" s="70">
        <v>1274061</v>
      </c>
      <c r="S74" s="49" t="s">
        <v>345</v>
      </c>
      <c r="T74" s="27">
        <v>1047746</v>
      </c>
      <c r="U74" s="49" t="s">
        <v>346</v>
      </c>
      <c r="V74" s="159">
        <v>360379</v>
      </c>
      <c r="W74" s="209" t="s">
        <v>347</v>
      </c>
      <c r="X74" s="166">
        <f t="shared" si="10"/>
        <v>3393193</v>
      </c>
      <c r="Y74" s="153">
        <f t="shared" si="12"/>
        <v>0.9367250993816254</v>
      </c>
    </row>
    <row r="75" spans="1:25" ht="102" customHeight="1" x14ac:dyDescent="0.25">
      <c r="A75" s="2">
        <v>70</v>
      </c>
      <c r="B75" s="143" t="s">
        <v>288</v>
      </c>
      <c r="C75" s="34" t="s">
        <v>289</v>
      </c>
      <c r="D75" s="123" t="s">
        <v>331</v>
      </c>
      <c r="E75" s="123" t="s">
        <v>348</v>
      </c>
      <c r="F75" s="123" t="s">
        <v>349</v>
      </c>
      <c r="G75" s="123" t="s">
        <v>921</v>
      </c>
      <c r="H75" s="123" t="s">
        <v>350</v>
      </c>
      <c r="I75" s="142" t="s">
        <v>74</v>
      </c>
      <c r="J75" s="142" t="s">
        <v>16</v>
      </c>
      <c r="K75" s="27">
        <v>14500</v>
      </c>
      <c r="L75" s="70">
        <v>1563</v>
      </c>
      <c r="M75" s="70">
        <v>18139</v>
      </c>
      <c r="N75" s="70">
        <v>18423</v>
      </c>
      <c r="O75" s="61">
        <v>18423</v>
      </c>
      <c r="P75" s="70">
        <v>14500</v>
      </c>
      <c r="Q75" s="49" t="s">
        <v>351</v>
      </c>
      <c r="R75" s="70">
        <v>1563</v>
      </c>
      <c r="S75" s="49" t="s">
        <v>922</v>
      </c>
      <c r="T75" s="70">
        <v>18203</v>
      </c>
      <c r="U75" s="49" t="s">
        <v>352</v>
      </c>
      <c r="V75" s="159">
        <v>17216</v>
      </c>
      <c r="W75" s="209" t="s">
        <v>353</v>
      </c>
      <c r="X75" s="70">
        <v>18423</v>
      </c>
      <c r="Y75" s="153">
        <f t="shared" si="12"/>
        <v>1</v>
      </c>
    </row>
    <row r="76" spans="1:25" ht="102" customHeight="1" x14ac:dyDescent="0.25">
      <c r="A76" s="2">
        <v>71</v>
      </c>
      <c r="B76" s="143" t="s">
        <v>288</v>
      </c>
      <c r="C76" s="34" t="s">
        <v>289</v>
      </c>
      <c r="D76" s="123" t="s">
        <v>331</v>
      </c>
      <c r="E76" s="123" t="s">
        <v>348</v>
      </c>
      <c r="F76" s="123" t="s">
        <v>349</v>
      </c>
      <c r="G76" s="123" t="s">
        <v>354</v>
      </c>
      <c r="H76" s="123" t="s">
        <v>355</v>
      </c>
      <c r="I76" s="142" t="s">
        <v>74</v>
      </c>
      <c r="J76" s="142" t="s">
        <v>16</v>
      </c>
      <c r="K76" s="14">
        <v>300</v>
      </c>
      <c r="L76" s="49">
        <v>594</v>
      </c>
      <c r="M76" s="49">
        <v>250</v>
      </c>
      <c r="N76" s="49">
        <v>70</v>
      </c>
      <c r="O76" s="61">
        <v>1214</v>
      </c>
      <c r="P76" s="49">
        <v>300</v>
      </c>
      <c r="Q76" s="49" t="s">
        <v>356</v>
      </c>
      <c r="R76" s="49">
        <v>594</v>
      </c>
      <c r="S76" s="49" t="s">
        <v>357</v>
      </c>
      <c r="T76" s="49">
        <v>360</v>
      </c>
      <c r="U76" s="49" t="s">
        <v>358</v>
      </c>
      <c r="V76" s="156">
        <v>26</v>
      </c>
      <c r="W76" s="209" t="s">
        <v>359</v>
      </c>
      <c r="X76" s="91">
        <f t="shared" ref="X76:X97" si="13">P76+R76+T76+V76</f>
        <v>1280</v>
      </c>
      <c r="Y76" s="153">
        <f t="shared" si="12"/>
        <v>1.0543657331136738</v>
      </c>
    </row>
    <row r="77" spans="1:25" ht="102" customHeight="1" x14ac:dyDescent="0.25">
      <c r="A77" s="2">
        <v>72</v>
      </c>
      <c r="B77" s="143" t="s">
        <v>288</v>
      </c>
      <c r="C77" s="34" t="s">
        <v>289</v>
      </c>
      <c r="D77" s="123" t="s">
        <v>290</v>
      </c>
      <c r="E77" s="123" t="s">
        <v>360</v>
      </c>
      <c r="F77" s="123" t="s">
        <v>361</v>
      </c>
      <c r="G77" s="123" t="s">
        <v>362</v>
      </c>
      <c r="H77" s="123" t="s">
        <v>363</v>
      </c>
      <c r="I77" s="142" t="s">
        <v>63</v>
      </c>
      <c r="J77" s="142" t="s">
        <v>16</v>
      </c>
      <c r="K77" s="14">
        <v>5</v>
      </c>
      <c r="L77" s="49">
        <v>5</v>
      </c>
      <c r="M77" s="49">
        <v>5</v>
      </c>
      <c r="N77" s="49">
        <v>5</v>
      </c>
      <c r="O77" s="34">
        <v>20</v>
      </c>
      <c r="P77" s="91">
        <v>5</v>
      </c>
      <c r="Q77" s="49" t="s">
        <v>364</v>
      </c>
      <c r="R77" s="91">
        <v>5</v>
      </c>
      <c r="S77" s="49" t="s">
        <v>365</v>
      </c>
      <c r="T77" s="91">
        <v>5</v>
      </c>
      <c r="U77" s="49" t="s">
        <v>366</v>
      </c>
      <c r="V77" s="156">
        <v>0</v>
      </c>
      <c r="W77" s="209" t="s">
        <v>367</v>
      </c>
      <c r="X77" s="91">
        <f t="shared" si="13"/>
        <v>15</v>
      </c>
      <c r="Y77" s="153">
        <f t="shared" si="12"/>
        <v>0.75</v>
      </c>
    </row>
    <row r="78" spans="1:25" ht="102" customHeight="1" x14ac:dyDescent="0.25">
      <c r="A78" s="2">
        <v>73</v>
      </c>
      <c r="B78" s="143" t="s">
        <v>288</v>
      </c>
      <c r="C78" s="34" t="s">
        <v>289</v>
      </c>
      <c r="D78" s="123" t="s">
        <v>290</v>
      </c>
      <c r="E78" s="123" t="s">
        <v>291</v>
      </c>
      <c r="F78" s="123" t="s">
        <v>325</v>
      </c>
      <c r="G78" s="123" t="s">
        <v>368</v>
      </c>
      <c r="H78" s="123" t="s">
        <v>369</v>
      </c>
      <c r="I78" s="142" t="s">
        <v>63</v>
      </c>
      <c r="J78" s="142" t="s">
        <v>16</v>
      </c>
      <c r="K78" s="27">
        <v>25</v>
      </c>
      <c r="L78" s="70">
        <v>31</v>
      </c>
      <c r="M78" s="70">
        <v>27</v>
      </c>
      <c r="N78" s="70">
        <v>35</v>
      </c>
      <c r="O78" s="61">
        <v>118</v>
      </c>
      <c r="P78" s="91">
        <v>25</v>
      </c>
      <c r="Q78" s="49" t="s">
        <v>370</v>
      </c>
      <c r="R78" s="91">
        <v>31</v>
      </c>
      <c r="S78" s="14" t="s">
        <v>923</v>
      </c>
      <c r="T78" s="91">
        <v>27</v>
      </c>
      <c r="U78" s="49" t="s">
        <v>371</v>
      </c>
      <c r="V78" s="156">
        <v>13</v>
      </c>
      <c r="W78" s="209" t="s">
        <v>372</v>
      </c>
      <c r="X78" s="91">
        <f t="shared" si="13"/>
        <v>96</v>
      </c>
      <c r="Y78" s="153">
        <f t="shared" si="12"/>
        <v>0.81355932203389836</v>
      </c>
    </row>
    <row r="79" spans="1:25" ht="102" customHeight="1" x14ac:dyDescent="0.25">
      <c r="A79" s="2">
        <v>74</v>
      </c>
      <c r="B79" s="143" t="s">
        <v>288</v>
      </c>
      <c r="C79" s="34" t="s">
        <v>289</v>
      </c>
      <c r="D79" s="123" t="s">
        <v>331</v>
      </c>
      <c r="E79" s="123" t="s">
        <v>348</v>
      </c>
      <c r="F79" s="123" t="s">
        <v>349</v>
      </c>
      <c r="G79" s="123" t="s">
        <v>373</v>
      </c>
      <c r="H79" s="123" t="s">
        <v>374</v>
      </c>
      <c r="I79" s="142" t="s">
        <v>20</v>
      </c>
      <c r="J79" s="142" t="s">
        <v>16</v>
      </c>
      <c r="K79" s="52">
        <v>0.2</v>
      </c>
      <c r="L79" s="55">
        <v>0.15</v>
      </c>
      <c r="M79" s="55">
        <v>0.15</v>
      </c>
      <c r="N79" s="55">
        <v>0.5</v>
      </c>
      <c r="O79" s="39">
        <v>1</v>
      </c>
      <c r="P79" s="55">
        <v>0.2</v>
      </c>
      <c r="Q79" s="49" t="s">
        <v>375</v>
      </c>
      <c r="R79" s="55">
        <v>0.15</v>
      </c>
      <c r="S79" s="49" t="s">
        <v>376</v>
      </c>
      <c r="T79" s="55">
        <v>7.0000000000000007E-2</v>
      </c>
      <c r="U79" s="49" t="s">
        <v>377</v>
      </c>
      <c r="V79" s="157">
        <v>0.14000000000000001</v>
      </c>
      <c r="W79" s="209" t="s">
        <v>378</v>
      </c>
      <c r="X79" s="101">
        <f t="shared" si="13"/>
        <v>0.56000000000000005</v>
      </c>
      <c r="Y79" s="153">
        <f t="shared" si="12"/>
        <v>0.56000000000000005</v>
      </c>
    </row>
    <row r="80" spans="1:25" ht="102" customHeight="1" x14ac:dyDescent="0.25">
      <c r="A80" s="2">
        <v>75</v>
      </c>
      <c r="B80" s="143" t="s">
        <v>288</v>
      </c>
      <c r="C80" s="34" t="s">
        <v>379</v>
      </c>
      <c r="D80" s="123" t="s">
        <v>380</v>
      </c>
      <c r="E80" s="123" t="s">
        <v>305</v>
      </c>
      <c r="F80" s="123" t="s">
        <v>332</v>
      </c>
      <c r="G80" s="123" t="s">
        <v>924</v>
      </c>
      <c r="H80" s="123" t="s">
        <v>925</v>
      </c>
      <c r="I80" s="142" t="s">
        <v>20</v>
      </c>
      <c r="J80" s="142" t="s">
        <v>16</v>
      </c>
      <c r="K80" s="55">
        <v>0</v>
      </c>
      <c r="L80" s="55">
        <v>0</v>
      </c>
      <c r="M80" s="55">
        <v>1</v>
      </c>
      <c r="N80" s="55">
        <v>0</v>
      </c>
      <c r="O80" s="39">
        <v>1</v>
      </c>
      <c r="P80" s="101">
        <v>0</v>
      </c>
      <c r="Q80" s="49" t="s">
        <v>16</v>
      </c>
      <c r="R80" s="55">
        <v>0</v>
      </c>
      <c r="S80" s="49" t="s">
        <v>16</v>
      </c>
      <c r="T80" s="55">
        <v>1</v>
      </c>
      <c r="U80" s="49" t="s">
        <v>381</v>
      </c>
      <c r="V80" s="91">
        <v>0</v>
      </c>
      <c r="W80" s="49" t="s">
        <v>382</v>
      </c>
      <c r="X80" s="91">
        <f t="shared" si="13"/>
        <v>1</v>
      </c>
      <c r="Y80" s="153">
        <f t="shared" si="12"/>
        <v>1</v>
      </c>
    </row>
    <row r="81" spans="1:25" ht="102" customHeight="1" x14ac:dyDescent="0.25">
      <c r="A81" s="2">
        <v>76</v>
      </c>
      <c r="B81" s="143" t="s">
        <v>288</v>
      </c>
      <c r="C81" s="34" t="s">
        <v>379</v>
      </c>
      <c r="D81" s="123" t="s">
        <v>380</v>
      </c>
      <c r="E81" s="123" t="s">
        <v>305</v>
      </c>
      <c r="F81" s="123" t="s">
        <v>332</v>
      </c>
      <c r="G81" s="123" t="s">
        <v>926</v>
      </c>
      <c r="H81" s="123" t="s">
        <v>383</v>
      </c>
      <c r="I81" s="142" t="s">
        <v>20</v>
      </c>
      <c r="J81" s="142" t="s">
        <v>16</v>
      </c>
      <c r="K81" s="55">
        <v>0</v>
      </c>
      <c r="L81" s="55">
        <v>0</v>
      </c>
      <c r="M81" s="55">
        <v>0.5</v>
      </c>
      <c r="N81" s="55">
        <v>0.5</v>
      </c>
      <c r="O81" s="39">
        <v>1</v>
      </c>
      <c r="P81" s="55">
        <v>0</v>
      </c>
      <c r="Q81" s="49" t="s">
        <v>16</v>
      </c>
      <c r="R81" s="55">
        <v>0</v>
      </c>
      <c r="S81" s="49" t="s">
        <v>16</v>
      </c>
      <c r="T81" s="55">
        <v>0.4</v>
      </c>
      <c r="U81" s="49" t="s">
        <v>384</v>
      </c>
      <c r="V81" s="101">
        <v>0.4</v>
      </c>
      <c r="W81" s="49" t="s">
        <v>385</v>
      </c>
      <c r="X81" s="101">
        <f t="shared" si="13"/>
        <v>0.8</v>
      </c>
      <c r="Y81" s="153">
        <f t="shared" si="12"/>
        <v>0.8</v>
      </c>
    </row>
    <row r="82" spans="1:25" ht="102" customHeight="1" x14ac:dyDescent="0.25">
      <c r="A82" s="2">
        <v>77</v>
      </c>
      <c r="B82" s="143" t="s">
        <v>288</v>
      </c>
      <c r="C82" s="34" t="s">
        <v>379</v>
      </c>
      <c r="D82" s="123" t="s">
        <v>380</v>
      </c>
      <c r="E82" s="123" t="s">
        <v>305</v>
      </c>
      <c r="F82" s="123" t="s">
        <v>332</v>
      </c>
      <c r="G82" s="123" t="s">
        <v>927</v>
      </c>
      <c r="H82" s="123" t="s">
        <v>386</v>
      </c>
      <c r="I82" s="142" t="s">
        <v>20</v>
      </c>
      <c r="J82" s="142" t="s">
        <v>16</v>
      </c>
      <c r="K82" s="55">
        <v>0.4</v>
      </c>
      <c r="L82" s="55">
        <v>0.4</v>
      </c>
      <c r="M82" s="55">
        <v>0.1</v>
      </c>
      <c r="N82" s="55">
        <v>0.1</v>
      </c>
      <c r="O82" s="39">
        <v>1</v>
      </c>
      <c r="P82" s="55">
        <v>0.4</v>
      </c>
      <c r="Q82" s="49" t="s">
        <v>387</v>
      </c>
      <c r="R82" s="52">
        <v>0.4</v>
      </c>
      <c r="S82" s="14" t="s">
        <v>388</v>
      </c>
      <c r="T82" s="55">
        <v>0.1</v>
      </c>
      <c r="U82" s="49" t="s">
        <v>389</v>
      </c>
      <c r="V82" s="101">
        <v>0</v>
      </c>
      <c r="W82" s="49" t="s">
        <v>390</v>
      </c>
      <c r="X82" s="101">
        <f t="shared" si="13"/>
        <v>0.9</v>
      </c>
      <c r="Y82" s="153">
        <f t="shared" si="12"/>
        <v>0.9</v>
      </c>
    </row>
    <row r="83" spans="1:25" ht="102" customHeight="1" x14ac:dyDescent="0.25">
      <c r="A83" s="2">
        <v>78</v>
      </c>
      <c r="B83" s="143" t="s">
        <v>288</v>
      </c>
      <c r="C83" s="34" t="s">
        <v>379</v>
      </c>
      <c r="D83" s="123" t="s">
        <v>380</v>
      </c>
      <c r="E83" s="123" t="s">
        <v>360</v>
      </c>
      <c r="F83" s="123" t="s">
        <v>391</v>
      </c>
      <c r="G83" s="123" t="s">
        <v>392</v>
      </c>
      <c r="H83" s="123" t="s">
        <v>393</v>
      </c>
      <c r="I83" s="142" t="s">
        <v>74</v>
      </c>
      <c r="J83" s="142" t="s">
        <v>16</v>
      </c>
      <c r="K83" s="49">
        <v>0</v>
      </c>
      <c r="L83" s="14">
        <v>1</v>
      </c>
      <c r="M83" s="49">
        <v>0</v>
      </c>
      <c r="N83" s="49">
        <v>0</v>
      </c>
      <c r="O83" s="34">
        <v>1</v>
      </c>
      <c r="P83" s="49">
        <v>0</v>
      </c>
      <c r="Q83" s="49" t="s">
        <v>16</v>
      </c>
      <c r="R83" s="107">
        <v>1</v>
      </c>
      <c r="S83" s="14" t="s">
        <v>394</v>
      </c>
      <c r="T83" s="49">
        <v>0</v>
      </c>
      <c r="U83" s="49" t="s">
        <v>16</v>
      </c>
      <c r="V83" s="91">
        <v>0</v>
      </c>
      <c r="W83" s="49" t="s">
        <v>16</v>
      </c>
      <c r="X83" s="97">
        <f t="shared" si="13"/>
        <v>1</v>
      </c>
      <c r="Y83" s="153">
        <f t="shared" si="12"/>
        <v>1</v>
      </c>
    </row>
    <row r="84" spans="1:25" ht="102" customHeight="1" x14ac:dyDescent="0.25">
      <c r="A84" s="2">
        <v>79</v>
      </c>
      <c r="B84" s="143" t="s">
        <v>288</v>
      </c>
      <c r="C84" s="34" t="s">
        <v>379</v>
      </c>
      <c r="D84" s="123" t="s">
        <v>380</v>
      </c>
      <c r="E84" s="123" t="s">
        <v>360</v>
      </c>
      <c r="F84" s="123" t="s">
        <v>361</v>
      </c>
      <c r="G84" s="123" t="s">
        <v>395</v>
      </c>
      <c r="H84" s="123" t="s">
        <v>396</v>
      </c>
      <c r="I84" s="142" t="s">
        <v>20</v>
      </c>
      <c r="J84" s="142" t="s">
        <v>16</v>
      </c>
      <c r="K84" s="55">
        <v>0</v>
      </c>
      <c r="L84" s="55">
        <v>0.02</v>
      </c>
      <c r="M84" s="93">
        <v>3.5000000000000003E-2</v>
      </c>
      <c r="N84" s="93">
        <v>4.4999999999999998E-2</v>
      </c>
      <c r="O84" s="39">
        <v>0.1</v>
      </c>
      <c r="P84" s="55">
        <v>0</v>
      </c>
      <c r="Q84" s="49" t="s">
        <v>16</v>
      </c>
      <c r="R84" s="55">
        <v>0.02</v>
      </c>
      <c r="S84" s="49" t="s">
        <v>397</v>
      </c>
      <c r="T84" s="93">
        <v>3.5000000000000003E-2</v>
      </c>
      <c r="U84" s="49" t="s">
        <v>928</v>
      </c>
      <c r="V84" s="160">
        <v>0.105</v>
      </c>
      <c r="W84" s="49" t="s">
        <v>398</v>
      </c>
      <c r="X84" s="101">
        <f t="shared" si="13"/>
        <v>0.16</v>
      </c>
      <c r="Y84" s="153">
        <f t="shared" si="12"/>
        <v>1.5999999999999999</v>
      </c>
    </row>
    <row r="85" spans="1:25" ht="102" customHeight="1" x14ac:dyDescent="0.25">
      <c r="A85" s="2">
        <v>80</v>
      </c>
      <c r="B85" s="143" t="s">
        <v>288</v>
      </c>
      <c r="C85" s="34" t="s">
        <v>399</v>
      </c>
      <c r="D85" s="123" t="s">
        <v>380</v>
      </c>
      <c r="E85" s="123" t="s">
        <v>360</v>
      </c>
      <c r="F85" s="123" t="s">
        <v>361</v>
      </c>
      <c r="G85" s="123" t="s">
        <v>400</v>
      </c>
      <c r="H85" s="123" t="s">
        <v>401</v>
      </c>
      <c r="I85" s="142" t="s">
        <v>20</v>
      </c>
      <c r="J85" s="142" t="s">
        <v>16</v>
      </c>
      <c r="K85" s="85">
        <v>0.25</v>
      </c>
      <c r="L85" s="39">
        <v>0.25</v>
      </c>
      <c r="M85" s="39">
        <v>0.25</v>
      </c>
      <c r="N85" s="39">
        <v>0.25</v>
      </c>
      <c r="O85" s="39">
        <v>1</v>
      </c>
      <c r="P85" s="55">
        <v>0.28000000000000003</v>
      </c>
      <c r="Q85" s="49" t="s">
        <v>402</v>
      </c>
      <c r="R85" s="101">
        <v>0.25</v>
      </c>
      <c r="S85" s="49" t="s">
        <v>403</v>
      </c>
      <c r="T85" s="101">
        <v>0.25</v>
      </c>
      <c r="U85" s="49" t="s">
        <v>404</v>
      </c>
      <c r="V85" s="91">
        <v>0</v>
      </c>
      <c r="W85" s="49" t="s">
        <v>405</v>
      </c>
      <c r="X85" s="101">
        <f t="shared" si="13"/>
        <v>0.78</v>
      </c>
      <c r="Y85" s="153">
        <f t="shared" si="12"/>
        <v>0.78</v>
      </c>
    </row>
    <row r="86" spans="1:25" ht="102" customHeight="1" x14ac:dyDescent="0.25">
      <c r="A86" s="2">
        <v>81</v>
      </c>
      <c r="B86" s="143" t="s">
        <v>288</v>
      </c>
      <c r="C86" s="34" t="s">
        <v>399</v>
      </c>
      <c r="D86" s="123" t="s">
        <v>380</v>
      </c>
      <c r="E86" s="123" t="s">
        <v>360</v>
      </c>
      <c r="F86" s="123" t="s">
        <v>361</v>
      </c>
      <c r="G86" s="123" t="s">
        <v>400</v>
      </c>
      <c r="H86" s="123" t="s">
        <v>406</v>
      </c>
      <c r="I86" s="142" t="s">
        <v>74</v>
      </c>
      <c r="J86" s="142" t="s">
        <v>16</v>
      </c>
      <c r="K86" s="34">
        <v>79</v>
      </c>
      <c r="L86" s="34">
        <v>82</v>
      </c>
      <c r="M86" s="34">
        <v>75</v>
      </c>
      <c r="N86" s="34">
        <v>75</v>
      </c>
      <c r="O86" s="34">
        <v>311</v>
      </c>
      <c r="P86" s="49">
        <v>79</v>
      </c>
      <c r="Q86" s="49" t="s">
        <v>407</v>
      </c>
      <c r="R86" s="91">
        <v>82</v>
      </c>
      <c r="S86" s="49" t="s">
        <v>408</v>
      </c>
      <c r="T86" s="91">
        <v>75</v>
      </c>
      <c r="U86" s="49" t="s">
        <v>409</v>
      </c>
      <c r="V86" s="91">
        <v>0</v>
      </c>
      <c r="W86" s="49" t="s">
        <v>410</v>
      </c>
      <c r="X86" s="97">
        <f t="shared" si="13"/>
        <v>236</v>
      </c>
      <c r="Y86" s="153">
        <f t="shared" si="12"/>
        <v>0.7588424437299035</v>
      </c>
    </row>
    <row r="87" spans="1:25" ht="102" customHeight="1" x14ac:dyDescent="0.25">
      <c r="A87" s="2">
        <v>82</v>
      </c>
      <c r="B87" s="143" t="s">
        <v>288</v>
      </c>
      <c r="C87" s="34" t="s">
        <v>399</v>
      </c>
      <c r="D87" s="123" t="s">
        <v>380</v>
      </c>
      <c r="E87" s="123" t="s">
        <v>360</v>
      </c>
      <c r="F87" s="123" t="s">
        <v>361</v>
      </c>
      <c r="G87" s="123" t="s">
        <v>400</v>
      </c>
      <c r="H87" s="123" t="s">
        <v>411</v>
      </c>
      <c r="I87" s="142" t="s">
        <v>74</v>
      </c>
      <c r="J87" s="142" t="s">
        <v>16</v>
      </c>
      <c r="K87" s="34">
        <v>856</v>
      </c>
      <c r="L87" s="61">
        <v>1013</v>
      </c>
      <c r="M87" s="34">
        <v>726</v>
      </c>
      <c r="N87" s="34">
        <v>750</v>
      </c>
      <c r="O87" s="63">
        <v>1103</v>
      </c>
      <c r="P87" s="49">
        <v>856</v>
      </c>
      <c r="Q87" s="49" t="s">
        <v>412</v>
      </c>
      <c r="R87" s="97">
        <v>1013</v>
      </c>
      <c r="S87" s="49" t="s">
        <v>413</v>
      </c>
      <c r="T87" s="91">
        <v>725</v>
      </c>
      <c r="U87" s="49" t="s">
        <v>414</v>
      </c>
      <c r="V87" s="91">
        <v>0</v>
      </c>
      <c r="W87" s="49" t="s">
        <v>415</v>
      </c>
      <c r="X87" s="97">
        <f t="shared" si="13"/>
        <v>2594</v>
      </c>
      <c r="Y87" s="153">
        <f t="shared" si="12"/>
        <v>2.3517679057116956</v>
      </c>
    </row>
    <row r="88" spans="1:25" ht="102" customHeight="1" x14ac:dyDescent="0.25">
      <c r="A88" s="2">
        <v>83</v>
      </c>
      <c r="B88" s="143" t="s">
        <v>288</v>
      </c>
      <c r="C88" s="34" t="s">
        <v>399</v>
      </c>
      <c r="D88" s="123" t="s">
        <v>380</v>
      </c>
      <c r="E88" s="123" t="s">
        <v>360</v>
      </c>
      <c r="F88" s="123" t="s">
        <v>416</v>
      </c>
      <c r="G88" s="123" t="s">
        <v>417</v>
      </c>
      <c r="H88" s="123" t="s">
        <v>418</v>
      </c>
      <c r="I88" s="142" t="s">
        <v>74</v>
      </c>
      <c r="J88" s="142" t="s">
        <v>16</v>
      </c>
      <c r="K88" s="61">
        <v>2339</v>
      </c>
      <c r="L88" s="61">
        <v>1637</v>
      </c>
      <c r="M88" s="61">
        <v>1750</v>
      </c>
      <c r="N88" s="61">
        <v>1750</v>
      </c>
      <c r="O88" s="61">
        <v>7476</v>
      </c>
      <c r="P88" s="70">
        <v>2339</v>
      </c>
      <c r="Q88" s="49" t="s">
        <v>419</v>
      </c>
      <c r="R88" s="97">
        <v>1637</v>
      </c>
      <c r="S88" s="49" t="s">
        <v>420</v>
      </c>
      <c r="T88" s="97">
        <v>1886</v>
      </c>
      <c r="U88" s="49" t="s">
        <v>421</v>
      </c>
      <c r="V88" s="91">
        <v>179</v>
      </c>
      <c r="W88" s="49" t="s">
        <v>422</v>
      </c>
      <c r="X88" s="97">
        <f t="shared" si="13"/>
        <v>6041</v>
      </c>
      <c r="Y88" s="153">
        <f t="shared" si="12"/>
        <v>0.80805243445692887</v>
      </c>
    </row>
    <row r="89" spans="1:25" ht="102" customHeight="1" x14ac:dyDescent="0.25">
      <c r="A89" s="2">
        <v>84</v>
      </c>
      <c r="B89" s="143" t="s">
        <v>288</v>
      </c>
      <c r="C89" s="34" t="s">
        <v>399</v>
      </c>
      <c r="D89" s="123" t="s">
        <v>423</v>
      </c>
      <c r="E89" s="123" t="s">
        <v>424</v>
      </c>
      <c r="F89" s="123" t="s">
        <v>298</v>
      </c>
      <c r="G89" s="123" t="s">
        <v>425</v>
      </c>
      <c r="H89" s="123" t="s">
        <v>426</v>
      </c>
      <c r="I89" s="142" t="s">
        <v>74</v>
      </c>
      <c r="J89" s="142" t="s">
        <v>16</v>
      </c>
      <c r="K89" s="34">
        <v>599</v>
      </c>
      <c r="L89" s="34">
        <v>977</v>
      </c>
      <c r="M89" s="34">
        <v>800</v>
      </c>
      <c r="N89" s="34">
        <v>750</v>
      </c>
      <c r="O89" s="61">
        <v>3126</v>
      </c>
      <c r="P89" s="49">
        <v>599</v>
      </c>
      <c r="Q89" s="49" t="s">
        <v>427</v>
      </c>
      <c r="R89" s="91">
        <v>977</v>
      </c>
      <c r="S89" s="49" t="s">
        <v>428</v>
      </c>
      <c r="T89" s="91">
        <v>851</v>
      </c>
      <c r="U89" s="49" t="s">
        <v>429</v>
      </c>
      <c r="V89" s="91">
        <v>0</v>
      </c>
      <c r="W89" s="49" t="s">
        <v>430</v>
      </c>
      <c r="X89" s="97">
        <f t="shared" si="13"/>
        <v>2427</v>
      </c>
      <c r="Y89" s="153">
        <f t="shared" si="12"/>
        <v>0.77639155470249521</v>
      </c>
    </row>
    <row r="90" spans="1:25" ht="102" customHeight="1" x14ac:dyDescent="0.25">
      <c r="A90" s="2">
        <v>85</v>
      </c>
      <c r="B90" s="143" t="s">
        <v>288</v>
      </c>
      <c r="C90" s="34" t="s">
        <v>399</v>
      </c>
      <c r="D90" s="123" t="s">
        <v>331</v>
      </c>
      <c r="E90" s="123" t="s">
        <v>431</v>
      </c>
      <c r="F90" s="123" t="s">
        <v>416</v>
      </c>
      <c r="G90" s="123" t="s">
        <v>432</v>
      </c>
      <c r="H90" s="123" t="s">
        <v>433</v>
      </c>
      <c r="I90" s="142" t="s">
        <v>74</v>
      </c>
      <c r="J90" s="142" t="s">
        <v>16</v>
      </c>
      <c r="K90" s="34">
        <v>7</v>
      </c>
      <c r="L90" s="34">
        <v>5</v>
      </c>
      <c r="M90" s="34">
        <v>6</v>
      </c>
      <c r="N90" s="34">
        <v>5</v>
      </c>
      <c r="O90" s="34">
        <v>23</v>
      </c>
      <c r="P90" s="49">
        <v>7</v>
      </c>
      <c r="Q90" s="49" t="s">
        <v>434</v>
      </c>
      <c r="R90" s="91">
        <v>5</v>
      </c>
      <c r="S90" s="49" t="s">
        <v>435</v>
      </c>
      <c r="T90" s="91">
        <v>6</v>
      </c>
      <c r="U90" s="49" t="s">
        <v>436</v>
      </c>
      <c r="V90" s="91">
        <v>2</v>
      </c>
      <c r="W90" s="49" t="s">
        <v>437</v>
      </c>
      <c r="X90" s="97">
        <f t="shared" si="13"/>
        <v>20</v>
      </c>
      <c r="Y90" s="153">
        <f t="shared" si="12"/>
        <v>0.86956521739130432</v>
      </c>
    </row>
    <row r="91" spans="1:25" ht="102" customHeight="1" x14ac:dyDescent="0.25">
      <c r="A91" s="2">
        <v>86</v>
      </c>
      <c r="B91" s="143" t="s">
        <v>288</v>
      </c>
      <c r="C91" s="34" t="s">
        <v>399</v>
      </c>
      <c r="D91" s="123" t="s">
        <v>331</v>
      </c>
      <c r="E91" s="123" t="s">
        <v>360</v>
      </c>
      <c r="F91" s="123" t="s">
        <v>416</v>
      </c>
      <c r="G91" s="123" t="s">
        <v>432</v>
      </c>
      <c r="H91" s="123" t="s">
        <v>438</v>
      </c>
      <c r="I91" s="142" t="s">
        <v>20</v>
      </c>
      <c r="J91" s="142" t="s">
        <v>16</v>
      </c>
      <c r="K91" s="86">
        <v>0.56869999999999998</v>
      </c>
      <c r="L91" s="92">
        <v>0.43130000000000002</v>
      </c>
      <c r="M91" s="39">
        <v>0</v>
      </c>
      <c r="N91" s="39">
        <v>0</v>
      </c>
      <c r="O91" s="39">
        <v>1</v>
      </c>
      <c r="P91" s="106">
        <v>0.56869999999999998</v>
      </c>
      <c r="Q91" s="49" t="s">
        <v>439</v>
      </c>
      <c r="R91" s="134">
        <v>0.43130000000000002</v>
      </c>
      <c r="S91" s="49" t="s">
        <v>440</v>
      </c>
      <c r="T91" s="101">
        <v>0</v>
      </c>
      <c r="U91" s="49" t="s">
        <v>16</v>
      </c>
      <c r="V91" s="101">
        <v>0</v>
      </c>
      <c r="W91" s="49" t="s">
        <v>16</v>
      </c>
      <c r="X91" s="101">
        <f t="shared" si="13"/>
        <v>1</v>
      </c>
      <c r="Y91" s="153">
        <f t="shared" si="12"/>
        <v>1</v>
      </c>
    </row>
    <row r="92" spans="1:25" ht="102" customHeight="1" x14ac:dyDescent="0.25">
      <c r="A92" s="2">
        <v>87</v>
      </c>
      <c r="B92" s="143" t="s">
        <v>288</v>
      </c>
      <c r="C92" s="34" t="s">
        <v>441</v>
      </c>
      <c r="D92" s="123" t="s">
        <v>331</v>
      </c>
      <c r="E92" s="123" t="s">
        <v>431</v>
      </c>
      <c r="F92" s="123" t="s">
        <v>442</v>
      </c>
      <c r="G92" s="123" t="s">
        <v>442</v>
      </c>
      <c r="H92" s="123" t="s">
        <v>443</v>
      </c>
      <c r="I92" s="142" t="s">
        <v>74</v>
      </c>
      <c r="J92" s="142" t="s">
        <v>16</v>
      </c>
      <c r="K92" s="49">
        <v>5</v>
      </c>
      <c r="L92" s="56">
        <v>8</v>
      </c>
      <c r="M92" s="49">
        <v>7</v>
      </c>
      <c r="N92" s="14">
        <v>2</v>
      </c>
      <c r="O92" s="34">
        <v>22</v>
      </c>
      <c r="P92" s="49">
        <v>5</v>
      </c>
      <c r="Q92" s="49" t="s">
        <v>444</v>
      </c>
      <c r="R92" s="49">
        <v>8</v>
      </c>
      <c r="S92" s="49" t="s">
        <v>444</v>
      </c>
      <c r="T92" s="49">
        <v>7</v>
      </c>
      <c r="U92" s="49" t="s">
        <v>445</v>
      </c>
      <c r="V92" s="91">
        <v>0</v>
      </c>
      <c r="W92" s="49" t="s">
        <v>446</v>
      </c>
      <c r="X92" s="97">
        <f t="shared" si="13"/>
        <v>20</v>
      </c>
      <c r="Y92" s="153">
        <f t="shared" si="12"/>
        <v>0.90909090909090906</v>
      </c>
    </row>
    <row r="93" spans="1:25" ht="102" customHeight="1" x14ac:dyDescent="0.25">
      <c r="A93" s="2">
        <v>88</v>
      </c>
      <c r="B93" s="143" t="s">
        <v>288</v>
      </c>
      <c r="C93" s="34" t="s">
        <v>441</v>
      </c>
      <c r="D93" s="123" t="s">
        <v>423</v>
      </c>
      <c r="E93" s="123" t="s">
        <v>431</v>
      </c>
      <c r="F93" s="123" t="s">
        <v>442</v>
      </c>
      <c r="G93" s="123" t="s">
        <v>929</v>
      </c>
      <c r="H93" s="123" t="s">
        <v>930</v>
      </c>
      <c r="I93" s="142" t="s">
        <v>74</v>
      </c>
      <c r="J93" s="142" t="s">
        <v>16</v>
      </c>
      <c r="K93" s="49">
        <v>2</v>
      </c>
      <c r="L93" s="49">
        <v>1</v>
      </c>
      <c r="M93" s="82">
        <v>2</v>
      </c>
      <c r="N93" s="82">
        <v>7</v>
      </c>
      <c r="O93" s="34">
        <v>12</v>
      </c>
      <c r="P93" s="49">
        <v>2</v>
      </c>
      <c r="Q93" s="49" t="s">
        <v>931</v>
      </c>
      <c r="R93" s="49">
        <v>1</v>
      </c>
      <c r="S93" s="49" t="s">
        <v>447</v>
      </c>
      <c r="T93" s="49">
        <v>2</v>
      </c>
      <c r="U93" s="49" t="s">
        <v>448</v>
      </c>
      <c r="V93" s="91">
        <v>0</v>
      </c>
      <c r="W93" s="49" t="s">
        <v>449</v>
      </c>
      <c r="X93" s="97">
        <f t="shared" si="13"/>
        <v>5</v>
      </c>
      <c r="Y93" s="153">
        <f t="shared" si="12"/>
        <v>0.41666666666666669</v>
      </c>
    </row>
    <row r="94" spans="1:25" ht="102" customHeight="1" x14ac:dyDescent="0.25">
      <c r="A94" s="2">
        <v>89</v>
      </c>
      <c r="B94" s="143" t="s">
        <v>288</v>
      </c>
      <c r="C94" s="64" t="s">
        <v>441</v>
      </c>
      <c r="D94" s="123" t="s">
        <v>331</v>
      </c>
      <c r="E94" s="123" t="s">
        <v>431</v>
      </c>
      <c r="F94" s="123" t="s">
        <v>442</v>
      </c>
      <c r="G94" s="123" t="s">
        <v>929</v>
      </c>
      <c r="H94" s="123" t="s">
        <v>932</v>
      </c>
      <c r="I94" s="142" t="s">
        <v>74</v>
      </c>
      <c r="J94" s="142" t="s">
        <v>16</v>
      </c>
      <c r="K94" s="49">
        <v>0</v>
      </c>
      <c r="L94" s="49">
        <v>0</v>
      </c>
      <c r="M94" s="49">
        <v>0</v>
      </c>
      <c r="N94" s="49">
        <v>1</v>
      </c>
      <c r="O94" s="64">
        <v>1</v>
      </c>
      <c r="P94" s="49">
        <v>0</v>
      </c>
      <c r="Q94" s="49" t="s">
        <v>16</v>
      </c>
      <c r="R94" s="91">
        <v>0</v>
      </c>
      <c r="S94" s="49" t="s">
        <v>16</v>
      </c>
      <c r="T94" s="91">
        <v>0</v>
      </c>
      <c r="U94" s="49" t="s">
        <v>450</v>
      </c>
      <c r="V94" s="91">
        <v>1</v>
      </c>
      <c r="W94" s="49" t="s">
        <v>451</v>
      </c>
      <c r="X94" s="97">
        <f t="shared" si="13"/>
        <v>1</v>
      </c>
      <c r="Y94" s="153">
        <f t="shared" si="12"/>
        <v>1</v>
      </c>
    </row>
    <row r="95" spans="1:25" ht="102" customHeight="1" x14ac:dyDescent="0.25">
      <c r="A95" s="2">
        <v>90</v>
      </c>
      <c r="B95" s="143" t="s">
        <v>288</v>
      </c>
      <c r="C95" s="49" t="s">
        <v>441</v>
      </c>
      <c r="D95" s="123" t="s">
        <v>331</v>
      </c>
      <c r="E95" s="123" t="s">
        <v>431</v>
      </c>
      <c r="F95" s="123" t="s">
        <v>442</v>
      </c>
      <c r="G95" s="123" t="s">
        <v>933</v>
      </c>
      <c r="H95" s="123" t="s">
        <v>452</v>
      </c>
      <c r="I95" s="142" t="s">
        <v>74</v>
      </c>
      <c r="J95" s="142" t="s">
        <v>16</v>
      </c>
      <c r="K95" s="49">
        <v>11</v>
      </c>
      <c r="L95" s="49">
        <v>11</v>
      </c>
      <c r="M95" s="49">
        <v>10</v>
      </c>
      <c r="N95" s="49">
        <v>10</v>
      </c>
      <c r="O95" s="49">
        <v>42</v>
      </c>
      <c r="P95" s="49">
        <v>11</v>
      </c>
      <c r="Q95" s="49" t="s">
        <v>453</v>
      </c>
      <c r="R95" s="14">
        <v>11</v>
      </c>
      <c r="S95" s="14" t="s">
        <v>454</v>
      </c>
      <c r="T95" s="49">
        <v>10</v>
      </c>
      <c r="U95" s="49" t="s">
        <v>455</v>
      </c>
      <c r="V95" s="91">
        <v>0</v>
      </c>
      <c r="W95" s="49" t="s">
        <v>456</v>
      </c>
      <c r="X95" s="97">
        <f t="shared" si="13"/>
        <v>32</v>
      </c>
      <c r="Y95" s="153">
        <f t="shared" si="12"/>
        <v>0.76190476190476186</v>
      </c>
    </row>
    <row r="96" spans="1:25" ht="102" customHeight="1" x14ac:dyDescent="0.25">
      <c r="A96" s="2">
        <v>91</v>
      </c>
      <c r="B96" s="143" t="s">
        <v>288</v>
      </c>
      <c r="C96" s="65" t="s">
        <v>441</v>
      </c>
      <c r="D96" s="123" t="s">
        <v>331</v>
      </c>
      <c r="E96" s="123" t="s">
        <v>431</v>
      </c>
      <c r="F96" s="123" t="s">
        <v>442</v>
      </c>
      <c r="G96" s="123" t="s">
        <v>933</v>
      </c>
      <c r="H96" s="123" t="s">
        <v>457</v>
      </c>
      <c r="I96" s="142" t="s">
        <v>74</v>
      </c>
      <c r="J96" s="142" t="s">
        <v>16</v>
      </c>
      <c r="K96" s="49">
        <v>2</v>
      </c>
      <c r="L96" s="49">
        <v>2</v>
      </c>
      <c r="M96" s="49">
        <v>1</v>
      </c>
      <c r="N96" s="49">
        <v>1</v>
      </c>
      <c r="O96" s="65">
        <v>6</v>
      </c>
      <c r="P96" s="14">
        <v>2</v>
      </c>
      <c r="Q96" s="14" t="s">
        <v>458</v>
      </c>
      <c r="R96" s="14">
        <v>2</v>
      </c>
      <c r="S96" s="14" t="s">
        <v>459</v>
      </c>
      <c r="T96" s="49">
        <v>1</v>
      </c>
      <c r="U96" s="49" t="s">
        <v>460</v>
      </c>
      <c r="V96" s="91">
        <v>0</v>
      </c>
      <c r="W96" s="49" t="s">
        <v>461</v>
      </c>
      <c r="X96" s="97">
        <f t="shared" si="13"/>
        <v>5</v>
      </c>
      <c r="Y96" s="153">
        <f t="shared" si="12"/>
        <v>0.83333333333333337</v>
      </c>
    </row>
    <row r="97" spans="1:25" ht="102" customHeight="1" x14ac:dyDescent="0.25">
      <c r="A97" s="2">
        <v>92</v>
      </c>
      <c r="B97" s="143" t="s">
        <v>288</v>
      </c>
      <c r="C97" s="34" t="s">
        <v>441</v>
      </c>
      <c r="D97" s="123" t="s">
        <v>331</v>
      </c>
      <c r="E97" s="123" t="s">
        <v>348</v>
      </c>
      <c r="F97" s="123" t="s">
        <v>349</v>
      </c>
      <c r="G97" s="123" t="s">
        <v>934</v>
      </c>
      <c r="H97" s="123" t="s">
        <v>462</v>
      </c>
      <c r="I97" s="142" t="s">
        <v>20</v>
      </c>
      <c r="J97" s="142" t="s">
        <v>16</v>
      </c>
      <c r="K97" s="87">
        <v>7.4999999999999997E-2</v>
      </c>
      <c r="L97" s="93">
        <v>7.4999999999999997E-2</v>
      </c>
      <c r="M97" s="93">
        <v>7.4999999999999997E-2</v>
      </c>
      <c r="N97" s="93">
        <v>7.4999999999999997E-2</v>
      </c>
      <c r="O97" s="39">
        <v>0.3</v>
      </c>
      <c r="P97" s="93">
        <v>7.4999999999999997E-2</v>
      </c>
      <c r="Q97" s="49" t="s">
        <v>463</v>
      </c>
      <c r="R97" s="93">
        <v>7.4999999999999997E-2</v>
      </c>
      <c r="S97" s="49" t="s">
        <v>464</v>
      </c>
      <c r="T97" s="93">
        <v>7.4999999999999997E-2</v>
      </c>
      <c r="U97" s="49" t="s">
        <v>465</v>
      </c>
      <c r="V97" s="91">
        <v>0</v>
      </c>
      <c r="W97" s="49" t="s">
        <v>466</v>
      </c>
      <c r="X97" s="97">
        <f t="shared" si="13"/>
        <v>0.22499999999999998</v>
      </c>
      <c r="Y97" s="153">
        <f t="shared" si="12"/>
        <v>0.75</v>
      </c>
    </row>
    <row r="98" spans="1:25" ht="102" customHeight="1" x14ac:dyDescent="0.25">
      <c r="A98" s="2">
        <v>93</v>
      </c>
      <c r="B98" s="143" t="s">
        <v>288</v>
      </c>
      <c r="C98" s="34" t="s">
        <v>441</v>
      </c>
      <c r="D98" s="123" t="s">
        <v>331</v>
      </c>
      <c r="E98" s="123" t="s">
        <v>348</v>
      </c>
      <c r="F98" s="123" t="s">
        <v>349</v>
      </c>
      <c r="G98" s="123" t="s">
        <v>934</v>
      </c>
      <c r="H98" s="123" t="s">
        <v>935</v>
      </c>
      <c r="I98" s="142" t="s">
        <v>20</v>
      </c>
      <c r="J98" s="142" t="s">
        <v>16</v>
      </c>
      <c r="K98" s="55">
        <v>0</v>
      </c>
      <c r="L98" s="55">
        <v>1</v>
      </c>
      <c r="M98" s="55">
        <v>1</v>
      </c>
      <c r="N98" s="55">
        <v>1</v>
      </c>
      <c r="O98" s="39">
        <v>1</v>
      </c>
      <c r="P98" s="55">
        <v>0</v>
      </c>
      <c r="Q98" s="49" t="s">
        <v>16</v>
      </c>
      <c r="R98" s="101">
        <v>1</v>
      </c>
      <c r="S98" s="49" t="s">
        <v>936</v>
      </c>
      <c r="T98" s="101">
        <v>1</v>
      </c>
      <c r="U98" s="49" t="s">
        <v>467</v>
      </c>
      <c r="V98" s="91">
        <v>0</v>
      </c>
      <c r="W98" s="49" t="s">
        <v>468</v>
      </c>
      <c r="X98" s="101">
        <f>AVERAGE(R98,T98,V98)</f>
        <v>0.66666666666666663</v>
      </c>
      <c r="Y98" s="153">
        <f t="shared" si="12"/>
        <v>0.66666666666666663</v>
      </c>
    </row>
    <row r="99" spans="1:25" ht="102" customHeight="1" x14ac:dyDescent="0.25">
      <c r="A99" s="2">
        <v>94</v>
      </c>
      <c r="B99" s="143" t="s">
        <v>288</v>
      </c>
      <c r="C99" s="34" t="s">
        <v>441</v>
      </c>
      <c r="D99" s="123" t="s">
        <v>331</v>
      </c>
      <c r="E99" s="123" t="s">
        <v>348</v>
      </c>
      <c r="F99" s="123" t="s">
        <v>349</v>
      </c>
      <c r="G99" s="123" t="s">
        <v>937</v>
      </c>
      <c r="H99" s="123" t="s">
        <v>469</v>
      </c>
      <c r="I99" s="142" t="s">
        <v>20</v>
      </c>
      <c r="J99" s="142" t="s">
        <v>16</v>
      </c>
      <c r="K99" s="55">
        <v>1</v>
      </c>
      <c r="L99" s="55">
        <v>1</v>
      </c>
      <c r="M99" s="55">
        <v>1</v>
      </c>
      <c r="N99" s="55">
        <v>1</v>
      </c>
      <c r="O99" s="39">
        <v>1</v>
      </c>
      <c r="P99" s="55">
        <v>1</v>
      </c>
      <c r="Q99" s="49" t="s">
        <v>463</v>
      </c>
      <c r="R99" s="52">
        <v>1</v>
      </c>
      <c r="S99" s="14" t="s">
        <v>464</v>
      </c>
      <c r="T99" s="55">
        <v>1</v>
      </c>
      <c r="U99" s="49" t="s">
        <v>938</v>
      </c>
      <c r="V99" s="91">
        <v>0</v>
      </c>
      <c r="W99" s="49" t="s">
        <v>470</v>
      </c>
      <c r="X99" s="101">
        <f>AVERAGE(P99,R99,T99,V99)</f>
        <v>0.75</v>
      </c>
      <c r="Y99" s="153">
        <f t="shared" si="12"/>
        <v>0.75</v>
      </c>
    </row>
    <row r="100" spans="1:25" ht="102" customHeight="1" x14ac:dyDescent="0.25">
      <c r="A100" s="2">
        <v>95</v>
      </c>
      <c r="B100" s="143" t="s">
        <v>288</v>
      </c>
      <c r="C100" s="34" t="s">
        <v>441</v>
      </c>
      <c r="D100" s="123" t="s">
        <v>331</v>
      </c>
      <c r="E100" s="123" t="s">
        <v>348</v>
      </c>
      <c r="F100" s="123" t="s">
        <v>349</v>
      </c>
      <c r="G100" s="123" t="s">
        <v>937</v>
      </c>
      <c r="H100" s="123" t="s">
        <v>471</v>
      </c>
      <c r="I100" s="142" t="s">
        <v>20</v>
      </c>
      <c r="J100" s="142" t="s">
        <v>16</v>
      </c>
      <c r="K100" s="55">
        <v>0.25</v>
      </c>
      <c r="L100" s="55">
        <v>0.25</v>
      </c>
      <c r="M100" s="55">
        <v>0.25</v>
      </c>
      <c r="N100" s="55">
        <v>0.25</v>
      </c>
      <c r="O100" s="39">
        <v>1</v>
      </c>
      <c r="P100" s="52">
        <v>0.25</v>
      </c>
      <c r="Q100" s="14" t="s">
        <v>472</v>
      </c>
      <c r="R100" s="52">
        <v>0.25</v>
      </c>
      <c r="S100" s="14" t="s">
        <v>473</v>
      </c>
      <c r="T100" s="55">
        <v>0.25</v>
      </c>
      <c r="U100" s="49" t="s">
        <v>474</v>
      </c>
      <c r="V100" s="91">
        <v>0</v>
      </c>
      <c r="W100" s="49" t="s">
        <v>475</v>
      </c>
      <c r="X100" s="101">
        <f t="shared" ref="X100:X131" si="14">P100+R100+T100+V100</f>
        <v>0.75</v>
      </c>
      <c r="Y100" s="153">
        <f t="shared" si="12"/>
        <v>0.75</v>
      </c>
    </row>
    <row r="101" spans="1:25" ht="102" customHeight="1" x14ac:dyDescent="0.25">
      <c r="A101" s="2">
        <v>96</v>
      </c>
      <c r="B101" s="143" t="s">
        <v>288</v>
      </c>
      <c r="C101" s="34" t="s">
        <v>476</v>
      </c>
      <c r="D101" s="123" t="s">
        <v>331</v>
      </c>
      <c r="E101" s="123" t="s">
        <v>348</v>
      </c>
      <c r="F101" s="123" t="s">
        <v>349</v>
      </c>
      <c r="G101" s="123" t="s">
        <v>937</v>
      </c>
      <c r="H101" s="123" t="s">
        <v>477</v>
      </c>
      <c r="I101" s="142" t="s">
        <v>20</v>
      </c>
      <c r="J101" s="142" t="s">
        <v>16</v>
      </c>
      <c r="K101" s="55">
        <v>0</v>
      </c>
      <c r="L101" s="55">
        <v>0</v>
      </c>
      <c r="M101" s="55">
        <v>0.25</v>
      </c>
      <c r="N101" s="55">
        <v>0.25</v>
      </c>
      <c r="O101" s="39">
        <v>0.5</v>
      </c>
      <c r="P101" s="55">
        <v>0</v>
      </c>
      <c r="Q101" s="49" t="s">
        <v>16</v>
      </c>
      <c r="R101" s="55">
        <v>0</v>
      </c>
      <c r="S101" s="49" t="s">
        <v>16</v>
      </c>
      <c r="T101" s="55">
        <v>0.63</v>
      </c>
      <c r="U101" s="49" t="s">
        <v>478</v>
      </c>
      <c r="V101" s="101">
        <v>0.25</v>
      </c>
      <c r="W101" s="49" t="s">
        <v>479</v>
      </c>
      <c r="X101" s="101">
        <f t="shared" si="14"/>
        <v>0.88</v>
      </c>
      <c r="Y101" s="153">
        <f t="shared" si="12"/>
        <v>1.76</v>
      </c>
    </row>
    <row r="102" spans="1:25" ht="102" customHeight="1" x14ac:dyDescent="0.25">
      <c r="A102" s="2">
        <v>97</v>
      </c>
      <c r="B102" s="143" t="s">
        <v>288</v>
      </c>
      <c r="C102" s="34" t="s">
        <v>441</v>
      </c>
      <c r="D102" s="123" t="s">
        <v>331</v>
      </c>
      <c r="E102" s="123" t="s">
        <v>305</v>
      </c>
      <c r="F102" s="123" t="s">
        <v>480</v>
      </c>
      <c r="G102" s="123" t="s">
        <v>481</v>
      </c>
      <c r="H102" s="123" t="s">
        <v>482</v>
      </c>
      <c r="I102" s="142" t="s">
        <v>74</v>
      </c>
      <c r="J102" s="142" t="s">
        <v>16</v>
      </c>
      <c r="K102" s="49">
        <v>3</v>
      </c>
      <c r="L102" s="49">
        <v>5</v>
      </c>
      <c r="M102" s="95">
        <v>12</v>
      </c>
      <c r="N102" s="95">
        <v>8</v>
      </c>
      <c r="O102" s="34">
        <v>28</v>
      </c>
      <c r="P102" s="49">
        <v>3</v>
      </c>
      <c r="Q102" s="49" t="s">
        <v>483</v>
      </c>
      <c r="R102" s="49">
        <v>5</v>
      </c>
      <c r="S102" s="49" t="s">
        <v>484</v>
      </c>
      <c r="T102" s="49">
        <v>12</v>
      </c>
      <c r="U102" s="49" t="s">
        <v>485</v>
      </c>
      <c r="V102" s="91">
        <v>5</v>
      </c>
      <c r="W102" s="49" t="s">
        <v>486</v>
      </c>
      <c r="X102" s="97">
        <f t="shared" si="14"/>
        <v>25</v>
      </c>
      <c r="Y102" s="153">
        <f t="shared" ref="Y102:Y133" si="15">X102/O102</f>
        <v>0.8928571428571429</v>
      </c>
    </row>
    <row r="103" spans="1:25" ht="102" customHeight="1" x14ac:dyDescent="0.25">
      <c r="A103" s="2">
        <v>98</v>
      </c>
      <c r="B103" s="143" t="s">
        <v>288</v>
      </c>
      <c r="C103" s="34" t="s">
        <v>441</v>
      </c>
      <c r="D103" s="123" t="s">
        <v>331</v>
      </c>
      <c r="E103" s="123" t="s">
        <v>305</v>
      </c>
      <c r="F103" s="123" t="s">
        <v>480</v>
      </c>
      <c r="G103" s="123" t="s">
        <v>939</v>
      </c>
      <c r="H103" s="123" t="s">
        <v>487</v>
      </c>
      <c r="I103" s="142" t="s">
        <v>74</v>
      </c>
      <c r="J103" s="142" t="s">
        <v>16</v>
      </c>
      <c r="K103" s="49">
        <v>2</v>
      </c>
      <c r="L103" s="14">
        <v>1</v>
      </c>
      <c r="M103" s="95">
        <v>1</v>
      </c>
      <c r="N103" s="95">
        <v>3</v>
      </c>
      <c r="O103" s="34">
        <v>7</v>
      </c>
      <c r="P103" s="91">
        <v>2</v>
      </c>
      <c r="Q103" s="49" t="s">
        <v>488</v>
      </c>
      <c r="R103" s="91">
        <v>1</v>
      </c>
      <c r="S103" s="49" t="s">
        <v>489</v>
      </c>
      <c r="T103" s="91">
        <v>2</v>
      </c>
      <c r="U103" s="49" t="s">
        <v>490</v>
      </c>
      <c r="V103" s="91">
        <v>0</v>
      </c>
      <c r="W103" s="49" t="s">
        <v>491</v>
      </c>
      <c r="X103" s="97">
        <f t="shared" si="14"/>
        <v>5</v>
      </c>
      <c r="Y103" s="153">
        <f t="shared" si="15"/>
        <v>0.7142857142857143</v>
      </c>
    </row>
    <row r="104" spans="1:25" ht="102" customHeight="1" x14ac:dyDescent="0.25">
      <c r="A104" s="2">
        <v>99</v>
      </c>
      <c r="B104" s="143" t="s">
        <v>288</v>
      </c>
      <c r="C104" s="34" t="s">
        <v>441</v>
      </c>
      <c r="D104" s="123" t="s">
        <v>423</v>
      </c>
      <c r="E104" s="123" t="s">
        <v>431</v>
      </c>
      <c r="F104" s="123" t="s">
        <v>442</v>
      </c>
      <c r="G104" s="123" t="s">
        <v>940</v>
      </c>
      <c r="H104" s="123" t="s">
        <v>492</v>
      </c>
      <c r="I104" s="142" t="s">
        <v>74</v>
      </c>
      <c r="J104" s="142" t="s">
        <v>16</v>
      </c>
      <c r="K104" s="49">
        <v>1</v>
      </c>
      <c r="L104" s="49">
        <v>20</v>
      </c>
      <c r="M104" s="95">
        <v>23</v>
      </c>
      <c r="N104" s="95">
        <v>14</v>
      </c>
      <c r="O104" s="34">
        <v>58</v>
      </c>
      <c r="P104" s="49">
        <v>1</v>
      </c>
      <c r="Q104" s="49" t="s">
        <v>493</v>
      </c>
      <c r="R104" s="49">
        <v>20</v>
      </c>
      <c r="S104" s="49" t="s">
        <v>941</v>
      </c>
      <c r="T104" s="49">
        <v>23</v>
      </c>
      <c r="U104" s="49" t="s">
        <v>942</v>
      </c>
      <c r="V104" s="91">
        <v>1</v>
      </c>
      <c r="W104" s="49" t="s">
        <v>494</v>
      </c>
      <c r="X104" s="97">
        <f t="shared" si="14"/>
        <v>45</v>
      </c>
      <c r="Y104" s="153">
        <f t="shared" si="15"/>
        <v>0.77586206896551724</v>
      </c>
    </row>
    <row r="105" spans="1:25" ht="102" customHeight="1" x14ac:dyDescent="0.25">
      <c r="A105" s="2">
        <v>100</v>
      </c>
      <c r="B105" s="143" t="s">
        <v>288</v>
      </c>
      <c r="C105" s="34" t="s">
        <v>495</v>
      </c>
      <c r="D105" s="123" t="s">
        <v>290</v>
      </c>
      <c r="E105" s="123" t="s">
        <v>291</v>
      </c>
      <c r="F105" s="123" t="s">
        <v>298</v>
      </c>
      <c r="G105" s="123" t="s">
        <v>496</v>
      </c>
      <c r="H105" s="123" t="s">
        <v>497</v>
      </c>
      <c r="I105" s="142" t="s">
        <v>74</v>
      </c>
      <c r="J105" s="142" t="s">
        <v>16</v>
      </c>
      <c r="K105" s="70">
        <v>1089</v>
      </c>
      <c r="L105" s="70">
        <v>1081</v>
      </c>
      <c r="M105" s="49">
        <v>542</v>
      </c>
      <c r="N105" s="49">
        <v>855</v>
      </c>
      <c r="O105" s="66">
        <v>3567</v>
      </c>
      <c r="P105" s="70">
        <v>1089</v>
      </c>
      <c r="Q105" s="49" t="s">
        <v>498</v>
      </c>
      <c r="R105" s="70">
        <v>1081</v>
      </c>
      <c r="S105" s="49" t="s">
        <v>499</v>
      </c>
      <c r="T105" s="49">
        <v>556</v>
      </c>
      <c r="U105" s="49" t="s">
        <v>500</v>
      </c>
      <c r="V105" s="91">
        <v>0</v>
      </c>
      <c r="W105" s="49" t="s">
        <v>501</v>
      </c>
      <c r="X105" s="97">
        <f t="shared" si="14"/>
        <v>2726</v>
      </c>
      <c r="Y105" s="153">
        <f t="shared" si="15"/>
        <v>0.76422764227642281</v>
      </c>
    </row>
    <row r="106" spans="1:25" ht="102" customHeight="1" x14ac:dyDescent="0.25">
      <c r="A106" s="2">
        <v>101</v>
      </c>
      <c r="B106" s="143" t="s">
        <v>288</v>
      </c>
      <c r="C106" s="34" t="s">
        <v>495</v>
      </c>
      <c r="D106" s="123" t="s">
        <v>290</v>
      </c>
      <c r="E106" s="123" t="s">
        <v>291</v>
      </c>
      <c r="F106" s="123" t="s">
        <v>298</v>
      </c>
      <c r="G106" s="123" t="s">
        <v>496</v>
      </c>
      <c r="H106" s="123" t="s">
        <v>502</v>
      </c>
      <c r="I106" s="142" t="s">
        <v>74</v>
      </c>
      <c r="J106" s="142" t="s">
        <v>16</v>
      </c>
      <c r="K106" s="14">
        <v>430</v>
      </c>
      <c r="L106" s="14">
        <v>0</v>
      </c>
      <c r="M106" s="49">
        <v>807</v>
      </c>
      <c r="N106" s="70">
        <v>1030</v>
      </c>
      <c r="O106" s="61">
        <v>2267</v>
      </c>
      <c r="P106" s="49">
        <v>430</v>
      </c>
      <c r="Q106" s="49" t="s">
        <v>503</v>
      </c>
      <c r="R106" s="49">
        <v>0</v>
      </c>
      <c r="S106" s="49" t="s">
        <v>16</v>
      </c>
      <c r="T106" s="49">
        <v>714</v>
      </c>
      <c r="U106" s="49" t="s">
        <v>504</v>
      </c>
      <c r="V106" s="91">
        <v>0</v>
      </c>
      <c r="W106" s="49" t="s">
        <v>943</v>
      </c>
      <c r="X106" s="97">
        <f t="shared" si="14"/>
        <v>1144</v>
      </c>
      <c r="Y106" s="153">
        <f t="shared" si="15"/>
        <v>0.50463167181296864</v>
      </c>
    </row>
    <row r="107" spans="1:25" ht="102" customHeight="1" x14ac:dyDescent="0.25">
      <c r="A107" s="2">
        <v>102</v>
      </c>
      <c r="B107" s="143" t="s">
        <v>288</v>
      </c>
      <c r="C107" s="34" t="s">
        <v>495</v>
      </c>
      <c r="D107" s="123" t="s">
        <v>290</v>
      </c>
      <c r="E107" s="123" t="s">
        <v>291</v>
      </c>
      <c r="F107" s="123" t="s">
        <v>298</v>
      </c>
      <c r="G107" s="123" t="s">
        <v>496</v>
      </c>
      <c r="H107" s="123" t="s">
        <v>505</v>
      </c>
      <c r="I107" s="142" t="s">
        <v>74</v>
      </c>
      <c r="J107" s="142" t="s">
        <v>16</v>
      </c>
      <c r="K107" s="27">
        <v>3308</v>
      </c>
      <c r="L107" s="49">
        <v>0</v>
      </c>
      <c r="M107" s="70">
        <v>1000</v>
      </c>
      <c r="N107" s="70">
        <v>1000</v>
      </c>
      <c r="O107" s="61">
        <v>5308</v>
      </c>
      <c r="P107" s="97">
        <v>3308</v>
      </c>
      <c r="Q107" s="49" t="s">
        <v>506</v>
      </c>
      <c r="R107" s="91">
        <v>0</v>
      </c>
      <c r="S107" s="49" t="s">
        <v>16</v>
      </c>
      <c r="T107" s="91">
        <v>0</v>
      </c>
      <c r="U107" s="49" t="s">
        <v>507</v>
      </c>
      <c r="V107" s="91">
        <v>0</v>
      </c>
      <c r="W107" s="49" t="s">
        <v>508</v>
      </c>
      <c r="X107" s="97">
        <f t="shared" si="14"/>
        <v>3308</v>
      </c>
      <c r="Y107" s="153">
        <f t="shared" si="15"/>
        <v>0.62321024868123587</v>
      </c>
    </row>
    <row r="108" spans="1:25" ht="102" customHeight="1" x14ac:dyDescent="0.25">
      <c r="A108" s="2">
        <v>103</v>
      </c>
      <c r="B108" s="143" t="s">
        <v>288</v>
      </c>
      <c r="C108" s="34" t="s">
        <v>495</v>
      </c>
      <c r="D108" s="123" t="s">
        <v>290</v>
      </c>
      <c r="E108" s="123" t="s">
        <v>291</v>
      </c>
      <c r="F108" s="123" t="s">
        <v>298</v>
      </c>
      <c r="G108" s="123" t="s">
        <v>496</v>
      </c>
      <c r="H108" s="123" t="s">
        <v>509</v>
      </c>
      <c r="I108" s="142" t="s">
        <v>74</v>
      </c>
      <c r="J108" s="142" t="s">
        <v>16</v>
      </c>
      <c r="K108" s="70">
        <v>3087</v>
      </c>
      <c r="L108" s="49">
        <v>0</v>
      </c>
      <c r="M108" s="70">
        <v>2000</v>
      </c>
      <c r="N108" s="70">
        <v>2000</v>
      </c>
      <c r="O108" s="61">
        <v>7087</v>
      </c>
      <c r="P108" s="97">
        <v>3087</v>
      </c>
      <c r="Q108" s="49" t="s">
        <v>510</v>
      </c>
      <c r="R108" s="91">
        <v>0</v>
      </c>
      <c r="S108" s="49" t="s">
        <v>16</v>
      </c>
      <c r="T108" s="97">
        <v>2000</v>
      </c>
      <c r="U108" s="49" t="s">
        <v>511</v>
      </c>
      <c r="V108" s="91">
        <v>0</v>
      </c>
      <c r="W108" s="49" t="s">
        <v>512</v>
      </c>
      <c r="X108" s="97">
        <f t="shared" si="14"/>
        <v>5087</v>
      </c>
      <c r="Y108" s="153">
        <f t="shared" si="15"/>
        <v>0.71779314237335967</v>
      </c>
    </row>
    <row r="109" spans="1:25" ht="102" customHeight="1" x14ac:dyDescent="0.25">
      <c r="A109" s="2">
        <v>104</v>
      </c>
      <c r="B109" s="143" t="s">
        <v>288</v>
      </c>
      <c r="C109" s="34" t="s">
        <v>495</v>
      </c>
      <c r="D109" s="123" t="s">
        <v>290</v>
      </c>
      <c r="E109" s="123" t="s">
        <v>291</v>
      </c>
      <c r="F109" s="123" t="s">
        <v>298</v>
      </c>
      <c r="G109" s="123" t="s">
        <v>513</v>
      </c>
      <c r="H109" s="123" t="s">
        <v>514</v>
      </c>
      <c r="I109" s="142" t="s">
        <v>74</v>
      </c>
      <c r="J109" s="142" t="s">
        <v>16</v>
      </c>
      <c r="K109" s="14">
        <v>177</v>
      </c>
      <c r="L109" s="49">
        <v>193</v>
      </c>
      <c r="M109" s="49">
        <v>205</v>
      </c>
      <c r="N109" s="49">
        <v>130</v>
      </c>
      <c r="O109" s="67">
        <v>705</v>
      </c>
      <c r="P109" s="49">
        <v>177</v>
      </c>
      <c r="Q109" s="49" t="s">
        <v>515</v>
      </c>
      <c r="R109" s="49">
        <v>193</v>
      </c>
      <c r="S109" s="49" t="s">
        <v>516</v>
      </c>
      <c r="T109" s="49">
        <v>205</v>
      </c>
      <c r="U109" s="49" t="s">
        <v>517</v>
      </c>
      <c r="V109" s="91">
        <v>0</v>
      </c>
      <c r="W109" s="49" t="s">
        <v>518</v>
      </c>
      <c r="X109" s="97">
        <f t="shared" si="14"/>
        <v>575</v>
      </c>
      <c r="Y109" s="153">
        <f t="shared" si="15"/>
        <v>0.81560283687943258</v>
      </c>
    </row>
    <row r="110" spans="1:25" ht="102" customHeight="1" x14ac:dyDescent="0.25">
      <c r="A110" s="2">
        <v>105</v>
      </c>
      <c r="B110" s="143" t="s">
        <v>288</v>
      </c>
      <c r="C110" s="34" t="s">
        <v>495</v>
      </c>
      <c r="D110" s="123" t="s">
        <v>290</v>
      </c>
      <c r="E110" s="123" t="s">
        <v>291</v>
      </c>
      <c r="F110" s="123" t="s">
        <v>298</v>
      </c>
      <c r="G110" s="123" t="s">
        <v>513</v>
      </c>
      <c r="H110" s="123" t="s">
        <v>519</v>
      </c>
      <c r="I110" s="142" t="s">
        <v>74</v>
      </c>
      <c r="J110" s="142" t="s">
        <v>16</v>
      </c>
      <c r="K110" s="49">
        <v>123</v>
      </c>
      <c r="L110" s="49">
        <v>0</v>
      </c>
      <c r="M110" s="49">
        <v>20</v>
      </c>
      <c r="N110" s="49">
        <v>24</v>
      </c>
      <c r="O110" s="67">
        <v>167</v>
      </c>
      <c r="P110" s="91">
        <v>123</v>
      </c>
      <c r="Q110" s="49" t="s">
        <v>520</v>
      </c>
      <c r="R110" s="91">
        <v>0</v>
      </c>
      <c r="S110" s="49" t="s">
        <v>16</v>
      </c>
      <c r="T110" s="91">
        <v>0</v>
      </c>
      <c r="U110" s="49" t="s">
        <v>521</v>
      </c>
      <c r="V110" s="91">
        <v>0</v>
      </c>
      <c r="W110" s="49" t="s">
        <v>522</v>
      </c>
      <c r="X110" s="97">
        <f t="shared" si="14"/>
        <v>123</v>
      </c>
      <c r="Y110" s="153">
        <f t="shared" si="15"/>
        <v>0.73652694610778446</v>
      </c>
    </row>
    <row r="111" spans="1:25" ht="102" customHeight="1" x14ac:dyDescent="0.25">
      <c r="A111" s="2">
        <v>106</v>
      </c>
      <c r="B111" s="143" t="s">
        <v>288</v>
      </c>
      <c r="C111" s="34" t="s">
        <v>495</v>
      </c>
      <c r="D111" s="123" t="s">
        <v>290</v>
      </c>
      <c r="E111" s="123" t="s">
        <v>291</v>
      </c>
      <c r="F111" s="123" t="s">
        <v>298</v>
      </c>
      <c r="G111" s="123" t="s">
        <v>513</v>
      </c>
      <c r="H111" s="123" t="s">
        <v>523</v>
      </c>
      <c r="I111" s="142" t="s">
        <v>74</v>
      </c>
      <c r="J111" s="142" t="s">
        <v>16</v>
      </c>
      <c r="K111" s="49">
        <v>30</v>
      </c>
      <c r="L111" s="49">
        <v>0</v>
      </c>
      <c r="M111" s="49">
        <v>20</v>
      </c>
      <c r="N111" s="49">
        <v>20</v>
      </c>
      <c r="O111" s="34">
        <v>70</v>
      </c>
      <c r="P111" s="91">
        <v>30</v>
      </c>
      <c r="Q111" s="49" t="s">
        <v>524</v>
      </c>
      <c r="R111" s="91">
        <v>0</v>
      </c>
      <c r="S111" s="49" t="s">
        <v>16</v>
      </c>
      <c r="T111" s="91">
        <v>20</v>
      </c>
      <c r="U111" s="49" t="s">
        <v>944</v>
      </c>
      <c r="V111" s="91">
        <v>0</v>
      </c>
      <c r="W111" s="49" t="s">
        <v>525</v>
      </c>
      <c r="X111" s="97">
        <f t="shared" si="14"/>
        <v>50</v>
      </c>
      <c r="Y111" s="153">
        <f t="shared" si="15"/>
        <v>0.7142857142857143</v>
      </c>
    </row>
    <row r="112" spans="1:25" ht="102" customHeight="1" x14ac:dyDescent="0.25">
      <c r="A112" s="2">
        <v>107</v>
      </c>
      <c r="B112" s="143" t="s">
        <v>288</v>
      </c>
      <c r="C112" s="34" t="s">
        <v>495</v>
      </c>
      <c r="D112" s="123" t="s">
        <v>290</v>
      </c>
      <c r="E112" s="123" t="s">
        <v>291</v>
      </c>
      <c r="F112" s="123" t="s">
        <v>298</v>
      </c>
      <c r="G112" s="123" t="s">
        <v>513</v>
      </c>
      <c r="H112" s="123" t="s">
        <v>526</v>
      </c>
      <c r="I112" s="142" t="s">
        <v>74</v>
      </c>
      <c r="J112" s="142" t="s">
        <v>16</v>
      </c>
      <c r="K112" s="49">
        <v>40</v>
      </c>
      <c r="L112" s="49">
        <v>0</v>
      </c>
      <c r="M112" s="49">
        <v>20</v>
      </c>
      <c r="N112" s="49">
        <v>15</v>
      </c>
      <c r="O112" s="67">
        <v>75</v>
      </c>
      <c r="P112" s="91">
        <v>40</v>
      </c>
      <c r="Q112" s="49" t="s">
        <v>527</v>
      </c>
      <c r="R112" s="91">
        <v>0</v>
      </c>
      <c r="S112" s="49" t="s">
        <v>16</v>
      </c>
      <c r="T112" s="91">
        <v>20</v>
      </c>
      <c r="U112" s="49" t="s">
        <v>528</v>
      </c>
      <c r="V112" s="91">
        <v>0</v>
      </c>
      <c r="W112" s="49" t="s">
        <v>529</v>
      </c>
      <c r="X112" s="97">
        <f t="shared" si="14"/>
        <v>60</v>
      </c>
      <c r="Y112" s="153">
        <f t="shared" si="15"/>
        <v>0.8</v>
      </c>
    </row>
    <row r="113" spans="1:25" ht="102" customHeight="1" x14ac:dyDescent="0.25">
      <c r="A113" s="2">
        <v>108</v>
      </c>
      <c r="B113" s="143" t="s">
        <v>288</v>
      </c>
      <c r="C113" s="34" t="s">
        <v>495</v>
      </c>
      <c r="D113" s="123" t="s">
        <v>290</v>
      </c>
      <c r="E113" s="123" t="s">
        <v>291</v>
      </c>
      <c r="F113" s="123" t="s">
        <v>298</v>
      </c>
      <c r="G113" s="123" t="s">
        <v>513</v>
      </c>
      <c r="H113" s="123" t="s">
        <v>530</v>
      </c>
      <c r="I113" s="142" t="s">
        <v>74</v>
      </c>
      <c r="J113" s="142" t="s">
        <v>16</v>
      </c>
      <c r="K113" s="49">
        <v>5</v>
      </c>
      <c r="L113" s="49">
        <v>0</v>
      </c>
      <c r="M113" s="49">
        <v>0</v>
      </c>
      <c r="N113" s="49">
        <v>0</v>
      </c>
      <c r="O113" s="67">
        <v>5</v>
      </c>
      <c r="P113" s="49">
        <v>5</v>
      </c>
      <c r="Q113" s="49" t="s">
        <v>531</v>
      </c>
      <c r="R113" s="49">
        <v>0</v>
      </c>
      <c r="S113" s="49" t="s">
        <v>16</v>
      </c>
      <c r="T113" s="49">
        <v>0</v>
      </c>
      <c r="U113" s="49" t="s">
        <v>16</v>
      </c>
      <c r="V113" s="91">
        <v>0</v>
      </c>
      <c r="W113" s="49" t="s">
        <v>16</v>
      </c>
      <c r="X113" s="97">
        <f t="shared" si="14"/>
        <v>5</v>
      </c>
      <c r="Y113" s="153">
        <f t="shared" si="15"/>
        <v>1</v>
      </c>
    </row>
    <row r="114" spans="1:25" ht="102" customHeight="1" x14ac:dyDescent="0.25">
      <c r="A114" s="2">
        <v>109</v>
      </c>
      <c r="B114" s="143" t="s">
        <v>288</v>
      </c>
      <c r="C114" s="34" t="s">
        <v>495</v>
      </c>
      <c r="D114" s="123" t="s">
        <v>290</v>
      </c>
      <c r="E114" s="123" t="s">
        <v>291</v>
      </c>
      <c r="F114" s="123" t="s">
        <v>298</v>
      </c>
      <c r="G114" s="123" t="s">
        <v>532</v>
      </c>
      <c r="H114" s="123" t="s">
        <v>533</v>
      </c>
      <c r="I114" s="142" t="s">
        <v>74</v>
      </c>
      <c r="J114" s="142" t="s">
        <v>16</v>
      </c>
      <c r="K114" s="27">
        <v>2087</v>
      </c>
      <c r="L114" s="27">
        <v>2129</v>
      </c>
      <c r="M114" s="70">
        <v>1720</v>
      </c>
      <c r="N114" s="70">
        <v>1740</v>
      </c>
      <c r="O114" s="66">
        <v>7676</v>
      </c>
      <c r="P114" s="70">
        <v>2087</v>
      </c>
      <c r="Q114" s="49" t="s">
        <v>945</v>
      </c>
      <c r="R114" s="70">
        <v>2129</v>
      </c>
      <c r="S114" s="49" t="s">
        <v>534</v>
      </c>
      <c r="T114" s="70">
        <v>1138</v>
      </c>
      <c r="U114" s="49" t="s">
        <v>946</v>
      </c>
      <c r="V114" s="91">
        <v>0</v>
      </c>
      <c r="W114" s="49" t="s">
        <v>535</v>
      </c>
      <c r="X114" s="97">
        <f t="shared" si="14"/>
        <v>5354</v>
      </c>
      <c r="Y114" s="153">
        <f t="shared" si="15"/>
        <v>0.69749869723814484</v>
      </c>
    </row>
    <row r="115" spans="1:25" ht="102" customHeight="1" x14ac:dyDescent="0.25">
      <c r="A115" s="2">
        <v>110</v>
      </c>
      <c r="B115" s="143" t="s">
        <v>288</v>
      </c>
      <c r="C115" s="34" t="s">
        <v>495</v>
      </c>
      <c r="D115" s="123" t="s">
        <v>290</v>
      </c>
      <c r="E115" s="123" t="s">
        <v>291</v>
      </c>
      <c r="F115" s="123" t="s">
        <v>298</v>
      </c>
      <c r="G115" s="123" t="s">
        <v>536</v>
      </c>
      <c r="H115" s="123" t="s">
        <v>537</v>
      </c>
      <c r="I115" s="142" t="s">
        <v>74</v>
      </c>
      <c r="J115" s="142" t="s">
        <v>16</v>
      </c>
      <c r="K115" s="49">
        <v>30</v>
      </c>
      <c r="L115" s="49">
        <v>0</v>
      </c>
      <c r="M115" s="49">
        <v>19</v>
      </c>
      <c r="N115" s="49">
        <v>26</v>
      </c>
      <c r="O115" s="34">
        <v>75</v>
      </c>
      <c r="P115" s="49">
        <v>30</v>
      </c>
      <c r="Q115" s="49" t="s">
        <v>538</v>
      </c>
      <c r="R115" s="49">
        <v>0</v>
      </c>
      <c r="S115" s="49" t="s">
        <v>16</v>
      </c>
      <c r="T115" s="49">
        <v>19</v>
      </c>
      <c r="U115" s="49" t="s">
        <v>947</v>
      </c>
      <c r="V115" s="91">
        <v>0</v>
      </c>
      <c r="W115" s="49" t="s">
        <v>535</v>
      </c>
      <c r="X115" s="97">
        <f t="shared" si="14"/>
        <v>49</v>
      </c>
      <c r="Y115" s="153">
        <f t="shared" si="15"/>
        <v>0.65333333333333332</v>
      </c>
    </row>
    <row r="116" spans="1:25" ht="102" customHeight="1" x14ac:dyDescent="0.25">
      <c r="A116" s="2">
        <v>111</v>
      </c>
      <c r="B116" s="143" t="s">
        <v>288</v>
      </c>
      <c r="C116" s="34" t="s">
        <v>495</v>
      </c>
      <c r="D116" s="123" t="s">
        <v>290</v>
      </c>
      <c r="E116" s="123" t="s">
        <v>291</v>
      </c>
      <c r="F116" s="123" t="s">
        <v>298</v>
      </c>
      <c r="G116" s="123" t="s">
        <v>539</v>
      </c>
      <c r="H116" s="123" t="s">
        <v>540</v>
      </c>
      <c r="I116" s="142" t="s">
        <v>74</v>
      </c>
      <c r="J116" s="142" t="s">
        <v>16</v>
      </c>
      <c r="K116" s="49">
        <v>0</v>
      </c>
      <c r="L116" s="14">
        <v>0</v>
      </c>
      <c r="M116" s="70">
        <v>1431</v>
      </c>
      <c r="N116" s="49">
        <v>350</v>
      </c>
      <c r="O116" s="61">
        <v>1781</v>
      </c>
      <c r="P116" s="49">
        <v>0</v>
      </c>
      <c r="Q116" s="49" t="s">
        <v>16</v>
      </c>
      <c r="R116" s="49">
        <v>0</v>
      </c>
      <c r="S116" s="49" t="s">
        <v>16</v>
      </c>
      <c r="T116" s="70">
        <v>1164</v>
      </c>
      <c r="U116" s="49" t="s">
        <v>948</v>
      </c>
      <c r="V116" s="91">
        <v>0</v>
      </c>
      <c r="W116" s="49" t="s">
        <v>541</v>
      </c>
      <c r="X116" s="97">
        <f t="shared" si="14"/>
        <v>1164</v>
      </c>
      <c r="Y116" s="153">
        <f t="shared" si="15"/>
        <v>0.6535654126895003</v>
      </c>
    </row>
    <row r="117" spans="1:25" ht="102" customHeight="1" x14ac:dyDescent="0.25">
      <c r="A117" s="2">
        <v>112</v>
      </c>
      <c r="B117" s="143" t="s">
        <v>288</v>
      </c>
      <c r="C117" s="34" t="s">
        <v>495</v>
      </c>
      <c r="D117" s="123" t="s">
        <v>290</v>
      </c>
      <c r="E117" s="123" t="s">
        <v>291</v>
      </c>
      <c r="F117" s="123" t="s">
        <v>298</v>
      </c>
      <c r="G117" s="123" t="s">
        <v>542</v>
      </c>
      <c r="H117" s="123" t="s">
        <v>543</v>
      </c>
      <c r="I117" s="142" t="s">
        <v>74</v>
      </c>
      <c r="J117" s="142" t="s">
        <v>16</v>
      </c>
      <c r="K117" s="49">
        <v>3</v>
      </c>
      <c r="L117" s="49">
        <v>0</v>
      </c>
      <c r="M117" s="14">
        <v>4</v>
      </c>
      <c r="N117" s="49">
        <v>1</v>
      </c>
      <c r="O117" s="34">
        <v>8</v>
      </c>
      <c r="P117" s="49">
        <v>3</v>
      </c>
      <c r="Q117" s="49" t="s">
        <v>544</v>
      </c>
      <c r="R117" s="49">
        <v>0</v>
      </c>
      <c r="S117" s="49" t="s">
        <v>16</v>
      </c>
      <c r="T117" s="107">
        <v>4</v>
      </c>
      <c r="U117" s="14" t="s">
        <v>545</v>
      </c>
      <c r="V117" s="91">
        <v>1</v>
      </c>
      <c r="W117" s="49" t="s">
        <v>546</v>
      </c>
      <c r="X117" s="97">
        <f t="shared" si="14"/>
        <v>8</v>
      </c>
      <c r="Y117" s="153">
        <f t="shared" si="15"/>
        <v>1</v>
      </c>
    </row>
    <row r="118" spans="1:25" ht="102" customHeight="1" x14ac:dyDescent="0.25">
      <c r="A118" s="2">
        <v>113</v>
      </c>
      <c r="B118" s="143" t="s">
        <v>288</v>
      </c>
      <c r="C118" s="34" t="s">
        <v>495</v>
      </c>
      <c r="D118" s="123" t="s">
        <v>290</v>
      </c>
      <c r="E118" s="123" t="s">
        <v>291</v>
      </c>
      <c r="F118" s="123" t="s">
        <v>298</v>
      </c>
      <c r="G118" s="123" t="s">
        <v>547</v>
      </c>
      <c r="H118" s="123" t="s">
        <v>548</v>
      </c>
      <c r="I118" s="142" t="s">
        <v>74</v>
      </c>
      <c r="J118" s="142" t="s">
        <v>16</v>
      </c>
      <c r="K118" s="14">
        <v>0</v>
      </c>
      <c r="L118" s="49">
        <v>0</v>
      </c>
      <c r="M118" s="49">
        <v>30</v>
      </c>
      <c r="N118" s="49">
        <v>50</v>
      </c>
      <c r="O118" s="34">
        <v>80</v>
      </c>
      <c r="P118" s="91">
        <v>0</v>
      </c>
      <c r="Q118" s="49" t="s">
        <v>16</v>
      </c>
      <c r="R118" s="91">
        <v>0</v>
      </c>
      <c r="S118" s="49" t="s">
        <v>16</v>
      </c>
      <c r="T118" s="91">
        <v>72</v>
      </c>
      <c r="U118" s="49" t="s">
        <v>949</v>
      </c>
      <c r="V118" s="91">
        <v>0</v>
      </c>
      <c r="W118" s="49" t="s">
        <v>549</v>
      </c>
      <c r="X118" s="97">
        <f t="shared" si="14"/>
        <v>72</v>
      </c>
      <c r="Y118" s="153">
        <f t="shared" si="15"/>
        <v>0.9</v>
      </c>
    </row>
    <row r="119" spans="1:25" ht="102" customHeight="1" x14ac:dyDescent="0.25">
      <c r="A119" s="2">
        <v>114</v>
      </c>
      <c r="B119" s="143" t="s">
        <v>288</v>
      </c>
      <c r="C119" s="34" t="s">
        <v>495</v>
      </c>
      <c r="D119" s="123" t="s">
        <v>290</v>
      </c>
      <c r="E119" s="123" t="s">
        <v>291</v>
      </c>
      <c r="F119" s="123" t="s">
        <v>298</v>
      </c>
      <c r="G119" s="123" t="s">
        <v>532</v>
      </c>
      <c r="H119" s="123" t="s">
        <v>550</v>
      </c>
      <c r="I119" s="142" t="s">
        <v>74</v>
      </c>
      <c r="J119" s="142" t="s">
        <v>16</v>
      </c>
      <c r="K119" s="14">
        <v>0</v>
      </c>
      <c r="L119" s="49">
        <v>0</v>
      </c>
      <c r="M119" s="49">
        <v>0</v>
      </c>
      <c r="N119" s="49">
        <v>30</v>
      </c>
      <c r="O119" s="34">
        <v>30</v>
      </c>
      <c r="P119" s="91">
        <v>0</v>
      </c>
      <c r="Q119" s="49" t="s">
        <v>16</v>
      </c>
      <c r="R119" s="91">
        <v>0</v>
      </c>
      <c r="S119" s="49" t="s">
        <v>16</v>
      </c>
      <c r="T119" s="91">
        <v>0</v>
      </c>
      <c r="U119" s="49" t="s">
        <v>16</v>
      </c>
      <c r="V119" s="91">
        <v>0</v>
      </c>
      <c r="W119" s="49" t="s">
        <v>551</v>
      </c>
      <c r="X119" s="97">
        <f t="shared" si="14"/>
        <v>0</v>
      </c>
      <c r="Y119" s="153">
        <f t="shared" si="15"/>
        <v>0</v>
      </c>
    </row>
    <row r="120" spans="1:25" ht="102" customHeight="1" x14ac:dyDescent="0.25">
      <c r="A120" s="2">
        <v>115</v>
      </c>
      <c r="B120" s="143" t="s">
        <v>288</v>
      </c>
      <c r="C120" s="34" t="s">
        <v>495</v>
      </c>
      <c r="D120" s="123" t="s">
        <v>552</v>
      </c>
      <c r="E120" s="123" t="s">
        <v>291</v>
      </c>
      <c r="F120" s="123" t="s">
        <v>325</v>
      </c>
      <c r="G120" s="123" t="s">
        <v>553</v>
      </c>
      <c r="H120" s="123" t="s">
        <v>554</v>
      </c>
      <c r="I120" s="142" t="s">
        <v>74</v>
      </c>
      <c r="J120" s="142" t="s">
        <v>16</v>
      </c>
      <c r="K120" s="27">
        <v>83966</v>
      </c>
      <c r="L120" s="70">
        <v>98000</v>
      </c>
      <c r="M120" s="96">
        <v>136000</v>
      </c>
      <c r="N120" s="103">
        <v>100000</v>
      </c>
      <c r="O120" s="66">
        <v>417966</v>
      </c>
      <c r="P120" s="97">
        <v>83966</v>
      </c>
      <c r="Q120" s="70" t="s">
        <v>555</v>
      </c>
      <c r="R120" s="97">
        <v>98000</v>
      </c>
      <c r="S120" s="70" t="s">
        <v>556</v>
      </c>
      <c r="T120" s="97">
        <v>136316</v>
      </c>
      <c r="U120" s="70" t="s">
        <v>557</v>
      </c>
      <c r="V120" s="97">
        <v>57744</v>
      </c>
      <c r="W120" s="70" t="s">
        <v>558</v>
      </c>
      <c r="X120" s="97">
        <f t="shared" si="14"/>
        <v>376026</v>
      </c>
      <c r="Y120" s="153">
        <f t="shared" si="15"/>
        <v>0.89965690989219216</v>
      </c>
    </row>
    <row r="121" spans="1:25" ht="102" customHeight="1" x14ac:dyDescent="0.25">
      <c r="A121" s="2">
        <v>116</v>
      </c>
      <c r="B121" s="143" t="s">
        <v>288</v>
      </c>
      <c r="C121" s="34" t="s">
        <v>495</v>
      </c>
      <c r="D121" s="123" t="s">
        <v>290</v>
      </c>
      <c r="E121" s="123" t="s">
        <v>291</v>
      </c>
      <c r="F121" s="123" t="s">
        <v>298</v>
      </c>
      <c r="G121" s="123" t="s">
        <v>559</v>
      </c>
      <c r="H121" s="123" t="s">
        <v>560</v>
      </c>
      <c r="I121" s="142" t="s">
        <v>74</v>
      </c>
      <c r="J121" s="142" t="s">
        <v>16</v>
      </c>
      <c r="K121" s="27">
        <v>1082</v>
      </c>
      <c r="L121" s="70">
        <v>3597</v>
      </c>
      <c r="M121" s="70">
        <v>4617</v>
      </c>
      <c r="N121" s="70">
        <v>5000</v>
      </c>
      <c r="O121" s="66">
        <v>14296</v>
      </c>
      <c r="P121" s="89">
        <v>1082</v>
      </c>
      <c r="Q121" s="14" t="s">
        <v>561</v>
      </c>
      <c r="R121" s="27">
        <v>3597</v>
      </c>
      <c r="S121" s="14" t="s">
        <v>562</v>
      </c>
      <c r="T121" s="89">
        <v>4617</v>
      </c>
      <c r="U121" s="49" t="s">
        <v>563</v>
      </c>
      <c r="V121" s="97">
        <v>1616</v>
      </c>
      <c r="W121" s="49" t="s">
        <v>564</v>
      </c>
      <c r="X121" s="97">
        <f t="shared" si="14"/>
        <v>10912</v>
      </c>
      <c r="Y121" s="153">
        <f t="shared" si="15"/>
        <v>0.76329043088975934</v>
      </c>
    </row>
    <row r="122" spans="1:25" ht="102" customHeight="1" x14ac:dyDescent="0.25">
      <c r="A122" s="2">
        <v>117</v>
      </c>
      <c r="B122" s="143" t="s">
        <v>288</v>
      </c>
      <c r="C122" s="34" t="s">
        <v>379</v>
      </c>
      <c r="D122" s="123" t="s">
        <v>290</v>
      </c>
      <c r="E122" s="123" t="s">
        <v>431</v>
      </c>
      <c r="F122" s="123" t="s">
        <v>565</v>
      </c>
      <c r="G122" s="123" t="s">
        <v>566</v>
      </c>
      <c r="H122" s="123" t="s">
        <v>567</v>
      </c>
      <c r="I122" s="142" t="s">
        <v>74</v>
      </c>
      <c r="J122" s="142" t="s">
        <v>16</v>
      </c>
      <c r="K122" s="27">
        <v>3135</v>
      </c>
      <c r="L122" s="27">
        <v>3135</v>
      </c>
      <c r="M122" s="97">
        <v>2800</v>
      </c>
      <c r="N122" s="28">
        <v>2700</v>
      </c>
      <c r="O122" s="66">
        <v>11770</v>
      </c>
      <c r="P122" s="70">
        <v>3135</v>
      </c>
      <c r="Q122" s="49" t="s">
        <v>568</v>
      </c>
      <c r="R122" s="70">
        <v>3135</v>
      </c>
      <c r="S122" s="49" t="s">
        <v>569</v>
      </c>
      <c r="T122" s="70">
        <v>3003</v>
      </c>
      <c r="U122" s="49" t="s">
        <v>570</v>
      </c>
      <c r="V122" s="97">
        <v>4845</v>
      </c>
      <c r="W122" s="49" t="s">
        <v>571</v>
      </c>
      <c r="X122" s="97">
        <f t="shared" si="14"/>
        <v>14118</v>
      </c>
      <c r="Y122" s="153">
        <f t="shared" si="15"/>
        <v>1.1994902293967715</v>
      </c>
    </row>
    <row r="123" spans="1:25" ht="102" customHeight="1" x14ac:dyDescent="0.25">
      <c r="A123" s="2">
        <v>118</v>
      </c>
      <c r="B123" s="143" t="s">
        <v>288</v>
      </c>
      <c r="C123" s="34" t="s">
        <v>379</v>
      </c>
      <c r="D123" s="123" t="s">
        <v>290</v>
      </c>
      <c r="E123" s="123" t="s">
        <v>291</v>
      </c>
      <c r="F123" s="123" t="s">
        <v>292</v>
      </c>
      <c r="G123" s="123" t="s">
        <v>572</v>
      </c>
      <c r="H123" s="123" t="s">
        <v>573</v>
      </c>
      <c r="I123" s="142" t="s">
        <v>74</v>
      </c>
      <c r="J123" s="142" t="s">
        <v>16</v>
      </c>
      <c r="K123" s="27">
        <v>1266</v>
      </c>
      <c r="L123" s="27">
        <v>1130</v>
      </c>
      <c r="M123" s="89">
        <v>1200</v>
      </c>
      <c r="N123" s="28">
        <v>1200</v>
      </c>
      <c r="O123" s="68">
        <v>4796</v>
      </c>
      <c r="P123" s="70">
        <v>1266</v>
      </c>
      <c r="Q123" s="49" t="s">
        <v>574</v>
      </c>
      <c r="R123" s="97">
        <v>1130</v>
      </c>
      <c r="S123" s="49" t="s">
        <v>575</v>
      </c>
      <c r="T123" s="97">
        <v>1310</v>
      </c>
      <c r="U123" s="49" t="s">
        <v>576</v>
      </c>
      <c r="V123" s="97">
        <v>1154</v>
      </c>
      <c r="W123" s="49" t="s">
        <v>577</v>
      </c>
      <c r="X123" s="97">
        <f t="shared" si="14"/>
        <v>4860</v>
      </c>
      <c r="Y123" s="153">
        <f t="shared" si="15"/>
        <v>1.0133444537114262</v>
      </c>
    </row>
    <row r="124" spans="1:25" ht="102" customHeight="1" x14ac:dyDescent="0.25">
      <c r="A124" s="2">
        <v>119</v>
      </c>
      <c r="B124" s="143" t="s">
        <v>288</v>
      </c>
      <c r="C124" s="34" t="s">
        <v>379</v>
      </c>
      <c r="D124" s="123" t="s">
        <v>290</v>
      </c>
      <c r="E124" s="123" t="s">
        <v>360</v>
      </c>
      <c r="F124" s="123" t="s">
        <v>578</v>
      </c>
      <c r="G124" s="123" t="s">
        <v>579</v>
      </c>
      <c r="H124" s="123" t="s">
        <v>580</v>
      </c>
      <c r="I124" s="142" t="s">
        <v>74</v>
      </c>
      <c r="J124" s="142" t="s">
        <v>16</v>
      </c>
      <c r="K124" s="76">
        <v>626</v>
      </c>
      <c r="L124" s="76">
        <v>663</v>
      </c>
      <c r="M124" s="98">
        <v>794</v>
      </c>
      <c r="N124" s="98">
        <v>794</v>
      </c>
      <c r="O124" s="69">
        <v>2877</v>
      </c>
      <c r="P124" s="14">
        <v>626</v>
      </c>
      <c r="Q124" s="14" t="s">
        <v>581</v>
      </c>
      <c r="R124" s="107">
        <v>663</v>
      </c>
      <c r="S124" s="14" t="s">
        <v>582</v>
      </c>
      <c r="T124" s="91">
        <v>616</v>
      </c>
      <c r="U124" s="49" t="s">
        <v>583</v>
      </c>
      <c r="V124" s="91">
        <v>528</v>
      </c>
      <c r="W124" s="49" t="s">
        <v>584</v>
      </c>
      <c r="X124" s="97">
        <f t="shared" si="14"/>
        <v>2433</v>
      </c>
      <c r="Y124" s="153">
        <f t="shared" si="15"/>
        <v>0.84567257559958287</v>
      </c>
    </row>
    <row r="125" spans="1:25" ht="102" customHeight="1" x14ac:dyDescent="0.25">
      <c r="A125" s="2">
        <v>120</v>
      </c>
      <c r="B125" s="143" t="s">
        <v>288</v>
      </c>
      <c r="C125" s="34" t="s">
        <v>585</v>
      </c>
      <c r="D125" s="123" t="s">
        <v>290</v>
      </c>
      <c r="E125" s="123" t="s">
        <v>291</v>
      </c>
      <c r="F125" s="123" t="s">
        <v>298</v>
      </c>
      <c r="G125" s="123" t="s">
        <v>496</v>
      </c>
      <c r="H125" s="123" t="s">
        <v>586</v>
      </c>
      <c r="I125" s="142" t="s">
        <v>74</v>
      </c>
      <c r="J125" s="142" t="s">
        <v>16</v>
      </c>
      <c r="K125" s="88">
        <v>19092</v>
      </c>
      <c r="L125" s="88">
        <v>19006</v>
      </c>
      <c r="M125" s="88">
        <v>3600</v>
      </c>
      <c r="N125" s="27">
        <v>7488</v>
      </c>
      <c r="O125" s="70">
        <v>49186</v>
      </c>
      <c r="P125" s="70">
        <v>19092</v>
      </c>
      <c r="Q125" s="49" t="s">
        <v>587</v>
      </c>
      <c r="R125" s="89">
        <v>19006</v>
      </c>
      <c r="S125" s="14" t="s">
        <v>588</v>
      </c>
      <c r="T125" s="97">
        <v>3804</v>
      </c>
      <c r="U125" s="49" t="s">
        <v>589</v>
      </c>
      <c r="V125" s="97">
        <v>7516</v>
      </c>
      <c r="W125" s="49" t="s">
        <v>590</v>
      </c>
      <c r="X125" s="97">
        <f t="shared" si="14"/>
        <v>49418</v>
      </c>
      <c r="Y125" s="153">
        <f t="shared" si="15"/>
        <v>1.0047167893302973</v>
      </c>
    </row>
    <row r="126" spans="1:25" ht="102" customHeight="1" x14ac:dyDescent="0.25">
      <c r="A126" s="2">
        <v>121</v>
      </c>
      <c r="B126" s="143" t="s">
        <v>288</v>
      </c>
      <c r="C126" s="34" t="s">
        <v>585</v>
      </c>
      <c r="D126" s="123" t="s">
        <v>16</v>
      </c>
      <c r="E126" s="123" t="s">
        <v>16</v>
      </c>
      <c r="F126" s="123" t="s">
        <v>16</v>
      </c>
      <c r="G126" s="123" t="s">
        <v>16</v>
      </c>
      <c r="H126" s="123" t="s">
        <v>591</v>
      </c>
      <c r="I126" s="142" t="s">
        <v>74</v>
      </c>
      <c r="J126" s="142" t="s">
        <v>16</v>
      </c>
      <c r="K126" s="49">
        <v>724</v>
      </c>
      <c r="L126" s="49">
        <v>1653</v>
      </c>
      <c r="M126" s="70">
        <v>2356</v>
      </c>
      <c r="N126" s="49">
        <v>267</v>
      </c>
      <c r="O126" s="70">
        <v>5000</v>
      </c>
      <c r="P126" s="49">
        <v>724</v>
      </c>
      <c r="Q126" s="49" t="s">
        <v>592</v>
      </c>
      <c r="R126" s="97">
        <v>1653</v>
      </c>
      <c r="S126" s="49" t="s">
        <v>593</v>
      </c>
      <c r="T126" s="97">
        <v>2356</v>
      </c>
      <c r="U126" s="49" t="s">
        <v>594</v>
      </c>
      <c r="V126" s="97">
        <v>3299</v>
      </c>
      <c r="W126" s="49" t="s">
        <v>595</v>
      </c>
      <c r="X126" s="97">
        <f t="shared" si="14"/>
        <v>8032</v>
      </c>
      <c r="Y126" s="153">
        <f t="shared" si="15"/>
        <v>1.6064000000000001</v>
      </c>
    </row>
    <row r="127" spans="1:25" ht="102" customHeight="1" x14ac:dyDescent="0.25">
      <c r="A127" s="2">
        <v>122</v>
      </c>
      <c r="B127" s="143" t="s">
        <v>288</v>
      </c>
      <c r="C127" s="34" t="s">
        <v>585</v>
      </c>
      <c r="D127" s="123" t="s">
        <v>16</v>
      </c>
      <c r="E127" s="123" t="s">
        <v>16</v>
      </c>
      <c r="F127" s="123" t="s">
        <v>16</v>
      </c>
      <c r="G127" s="123" t="s">
        <v>16</v>
      </c>
      <c r="H127" s="123" t="s">
        <v>596</v>
      </c>
      <c r="I127" s="142" t="s">
        <v>74</v>
      </c>
      <c r="J127" s="142" t="s">
        <v>16</v>
      </c>
      <c r="K127" s="89">
        <v>29544</v>
      </c>
      <c r="L127" s="89">
        <v>214022</v>
      </c>
      <c r="M127" s="70">
        <v>600000</v>
      </c>
      <c r="N127" s="89">
        <v>700000</v>
      </c>
      <c r="O127" s="71">
        <v>1543566</v>
      </c>
      <c r="P127" s="70">
        <v>29544</v>
      </c>
      <c r="Q127" s="49" t="s">
        <v>597</v>
      </c>
      <c r="R127" s="97">
        <v>214022</v>
      </c>
      <c r="S127" s="49" t="s">
        <v>598</v>
      </c>
      <c r="T127" s="89">
        <v>692550</v>
      </c>
      <c r="U127" s="27" t="s">
        <v>599</v>
      </c>
      <c r="V127" s="89">
        <v>464258</v>
      </c>
      <c r="W127" s="27" t="s">
        <v>600</v>
      </c>
      <c r="X127" s="97">
        <f t="shared" si="14"/>
        <v>1400374</v>
      </c>
      <c r="Y127" s="153">
        <f t="shared" si="15"/>
        <v>0.90723299165698135</v>
      </c>
    </row>
    <row r="128" spans="1:25" ht="102" customHeight="1" x14ac:dyDescent="0.25">
      <c r="A128" s="2">
        <v>123</v>
      </c>
      <c r="B128" s="143" t="s">
        <v>288</v>
      </c>
      <c r="C128" s="34" t="s">
        <v>585</v>
      </c>
      <c r="D128" s="123" t="s">
        <v>16</v>
      </c>
      <c r="E128" s="123" t="s">
        <v>16</v>
      </c>
      <c r="F128" s="123" t="s">
        <v>16</v>
      </c>
      <c r="G128" s="123" t="s">
        <v>16</v>
      </c>
      <c r="H128" s="123" t="s">
        <v>601</v>
      </c>
      <c r="I128" s="142" t="s">
        <v>74</v>
      </c>
      <c r="J128" s="142" t="s">
        <v>16</v>
      </c>
      <c r="K128" s="49">
        <v>0</v>
      </c>
      <c r="L128" s="49">
        <v>60</v>
      </c>
      <c r="M128" s="49">
        <v>467</v>
      </c>
      <c r="N128" s="49" t="s">
        <v>602</v>
      </c>
      <c r="O128" s="71">
        <v>527</v>
      </c>
      <c r="P128" s="49">
        <v>0</v>
      </c>
      <c r="Q128" s="49" t="s">
        <v>16</v>
      </c>
      <c r="R128" s="91">
        <v>60</v>
      </c>
      <c r="S128" s="49" t="s">
        <v>603</v>
      </c>
      <c r="T128" s="91">
        <v>551</v>
      </c>
      <c r="U128" s="49" t="s">
        <v>604</v>
      </c>
      <c r="V128" s="91">
        <v>110</v>
      </c>
      <c r="W128" s="49" t="s">
        <v>605</v>
      </c>
      <c r="X128" s="97">
        <f t="shared" si="14"/>
        <v>721</v>
      </c>
      <c r="Y128" s="153">
        <f t="shared" si="15"/>
        <v>1.3681214421252372</v>
      </c>
    </row>
    <row r="129" spans="1:25" ht="102" customHeight="1" x14ac:dyDescent="0.25">
      <c r="A129" s="2">
        <v>124</v>
      </c>
      <c r="B129" s="143" t="s">
        <v>288</v>
      </c>
      <c r="C129" s="34" t="s">
        <v>585</v>
      </c>
      <c r="D129" s="123" t="s">
        <v>16</v>
      </c>
      <c r="E129" s="123" t="s">
        <v>16</v>
      </c>
      <c r="F129" s="123" t="s">
        <v>16</v>
      </c>
      <c r="G129" s="123" t="s">
        <v>16</v>
      </c>
      <c r="H129" s="123" t="s">
        <v>606</v>
      </c>
      <c r="I129" s="142" t="s">
        <v>74</v>
      </c>
      <c r="J129" s="142" t="s">
        <v>16</v>
      </c>
      <c r="K129" s="49">
        <v>0</v>
      </c>
      <c r="L129" s="49">
        <v>0</v>
      </c>
      <c r="M129" s="70">
        <v>4000</v>
      </c>
      <c r="N129" s="70">
        <v>4000</v>
      </c>
      <c r="O129" s="71">
        <v>8000</v>
      </c>
      <c r="P129" s="49">
        <v>0</v>
      </c>
      <c r="Q129" s="49" t="s">
        <v>16</v>
      </c>
      <c r="R129" s="91">
        <v>0</v>
      </c>
      <c r="S129" s="49" t="s">
        <v>16</v>
      </c>
      <c r="T129" s="97">
        <v>5653</v>
      </c>
      <c r="U129" s="49" t="s">
        <v>607</v>
      </c>
      <c r="V129" s="97">
        <v>3930</v>
      </c>
      <c r="W129" s="70" t="s">
        <v>608</v>
      </c>
      <c r="X129" s="97">
        <f t="shared" si="14"/>
        <v>9583</v>
      </c>
      <c r="Y129" s="153">
        <f t="shared" si="15"/>
        <v>1.197875</v>
      </c>
    </row>
    <row r="130" spans="1:25" ht="102" customHeight="1" x14ac:dyDescent="0.25">
      <c r="A130" s="2">
        <v>125</v>
      </c>
      <c r="B130" s="143" t="s">
        <v>288</v>
      </c>
      <c r="C130" s="34" t="s">
        <v>585</v>
      </c>
      <c r="D130" s="123" t="s">
        <v>16</v>
      </c>
      <c r="E130" s="123" t="s">
        <v>16</v>
      </c>
      <c r="F130" s="123" t="s">
        <v>16</v>
      </c>
      <c r="G130" s="123" t="s">
        <v>16</v>
      </c>
      <c r="H130" s="123" t="s">
        <v>609</v>
      </c>
      <c r="I130" s="142" t="s">
        <v>74</v>
      </c>
      <c r="J130" s="142" t="s">
        <v>16</v>
      </c>
      <c r="K130" s="90">
        <v>357</v>
      </c>
      <c r="L130" s="94">
        <v>324</v>
      </c>
      <c r="M130" s="99">
        <v>408</v>
      </c>
      <c r="N130" s="99">
        <v>205</v>
      </c>
      <c r="O130" s="71">
        <v>1294</v>
      </c>
      <c r="P130" s="49">
        <v>357</v>
      </c>
      <c r="Q130" s="49" t="s">
        <v>610</v>
      </c>
      <c r="R130" s="91">
        <v>324</v>
      </c>
      <c r="S130" s="49" t="s">
        <v>611</v>
      </c>
      <c r="T130" s="91">
        <v>408</v>
      </c>
      <c r="U130" s="49" t="s">
        <v>612</v>
      </c>
      <c r="V130" s="91">
        <v>0</v>
      </c>
      <c r="W130" s="49" t="s">
        <v>613</v>
      </c>
      <c r="X130" s="97">
        <f t="shared" si="14"/>
        <v>1089</v>
      </c>
      <c r="Y130" s="153">
        <f t="shared" si="15"/>
        <v>0.84157650695517772</v>
      </c>
    </row>
    <row r="131" spans="1:25" ht="102" customHeight="1" x14ac:dyDescent="0.25">
      <c r="A131" s="2">
        <v>126</v>
      </c>
      <c r="B131" s="143" t="s">
        <v>288</v>
      </c>
      <c r="C131" s="34" t="s">
        <v>585</v>
      </c>
      <c r="D131" s="123" t="s">
        <v>16</v>
      </c>
      <c r="E131" s="123" t="s">
        <v>16</v>
      </c>
      <c r="F131" s="123" t="s">
        <v>16</v>
      </c>
      <c r="G131" s="123" t="s">
        <v>16</v>
      </c>
      <c r="H131" s="123" t="s">
        <v>614</v>
      </c>
      <c r="I131" s="142" t="s">
        <v>74</v>
      </c>
      <c r="J131" s="142" t="s">
        <v>16</v>
      </c>
      <c r="K131" s="34">
        <v>0</v>
      </c>
      <c r="L131" s="34">
        <v>0</v>
      </c>
      <c r="M131" s="88">
        <v>1037</v>
      </c>
      <c r="N131" s="104">
        <v>415</v>
      </c>
      <c r="O131" s="71">
        <v>1452</v>
      </c>
      <c r="P131" s="49">
        <v>0</v>
      </c>
      <c r="Q131" s="49" t="s">
        <v>16</v>
      </c>
      <c r="R131" s="91">
        <v>0</v>
      </c>
      <c r="S131" s="49" t="s">
        <v>16</v>
      </c>
      <c r="T131" s="97">
        <v>1037</v>
      </c>
      <c r="U131" s="49" t="s">
        <v>615</v>
      </c>
      <c r="V131" s="91">
        <v>0</v>
      </c>
      <c r="W131" s="49" t="s">
        <v>616</v>
      </c>
      <c r="X131" s="97">
        <f t="shared" si="14"/>
        <v>1037</v>
      </c>
      <c r="Y131" s="153">
        <f t="shared" si="15"/>
        <v>0.71418732782369143</v>
      </c>
    </row>
    <row r="132" spans="1:25" ht="102" customHeight="1" x14ac:dyDescent="0.25">
      <c r="A132" s="2">
        <v>127</v>
      </c>
      <c r="B132" s="143" t="s">
        <v>288</v>
      </c>
      <c r="C132" s="9" t="s">
        <v>617</v>
      </c>
      <c r="D132" s="123" t="s">
        <v>16</v>
      </c>
      <c r="E132" s="123" t="s">
        <v>16</v>
      </c>
      <c r="F132" s="123" t="s">
        <v>16</v>
      </c>
      <c r="G132" s="123" t="s">
        <v>16</v>
      </c>
      <c r="H132" s="123" t="s">
        <v>618</v>
      </c>
      <c r="I132" s="142" t="s">
        <v>74</v>
      </c>
      <c r="J132" s="142" t="s">
        <v>16</v>
      </c>
      <c r="K132" s="82">
        <v>32</v>
      </c>
      <c r="L132" s="82">
        <v>32</v>
      </c>
      <c r="M132" s="100">
        <v>32</v>
      </c>
      <c r="N132" s="100">
        <v>32</v>
      </c>
      <c r="O132" s="65">
        <v>32</v>
      </c>
      <c r="P132" s="49">
        <v>32</v>
      </c>
      <c r="Q132" s="49" t="s">
        <v>619</v>
      </c>
      <c r="R132" s="91">
        <v>32</v>
      </c>
      <c r="S132" s="49" t="s">
        <v>620</v>
      </c>
      <c r="T132" s="91">
        <v>32</v>
      </c>
      <c r="U132" s="49" t="s">
        <v>621</v>
      </c>
      <c r="V132" s="91">
        <v>0</v>
      </c>
      <c r="W132" s="49" t="s">
        <v>622</v>
      </c>
      <c r="X132" s="91">
        <f>AVERAGE(P132,R132,T132,V132)</f>
        <v>24</v>
      </c>
      <c r="Y132" s="153">
        <f t="shared" si="15"/>
        <v>0.75</v>
      </c>
    </row>
    <row r="133" spans="1:25" ht="102" customHeight="1" x14ac:dyDescent="0.25">
      <c r="A133" s="2">
        <v>128</v>
      </c>
      <c r="B133" s="143" t="s">
        <v>288</v>
      </c>
      <c r="C133" s="9" t="s">
        <v>617</v>
      </c>
      <c r="D133" s="123" t="s">
        <v>16</v>
      </c>
      <c r="E133" s="123" t="s">
        <v>16</v>
      </c>
      <c r="F133" s="123" t="s">
        <v>16</v>
      </c>
      <c r="G133" s="123" t="s">
        <v>16</v>
      </c>
      <c r="H133" s="123" t="s">
        <v>623</v>
      </c>
      <c r="I133" s="142" t="s">
        <v>74</v>
      </c>
      <c r="J133" s="142" t="s">
        <v>16</v>
      </c>
      <c r="K133" s="14">
        <v>0</v>
      </c>
      <c r="L133" s="49">
        <v>19</v>
      </c>
      <c r="M133" s="29">
        <v>19</v>
      </c>
      <c r="N133" s="29">
        <v>19</v>
      </c>
      <c r="O133" s="34">
        <v>19</v>
      </c>
      <c r="P133" s="49">
        <v>0</v>
      </c>
      <c r="Q133" s="49" t="s">
        <v>16</v>
      </c>
      <c r="R133" s="91">
        <v>19</v>
      </c>
      <c r="S133" s="49" t="s">
        <v>624</v>
      </c>
      <c r="T133" s="91">
        <v>19</v>
      </c>
      <c r="U133" s="49" t="s">
        <v>625</v>
      </c>
      <c r="V133" s="91">
        <v>0</v>
      </c>
      <c r="W133" s="49" t="s">
        <v>626</v>
      </c>
      <c r="X133" s="164">
        <f>AVERAGE(R133,T133,V133)</f>
        <v>12.666666666666666</v>
      </c>
      <c r="Y133" s="153">
        <f t="shared" si="15"/>
        <v>0.66666666666666663</v>
      </c>
    </row>
    <row r="134" spans="1:25" ht="102" customHeight="1" x14ac:dyDescent="0.25">
      <c r="A134" s="2">
        <v>129</v>
      </c>
      <c r="B134" s="143" t="s">
        <v>288</v>
      </c>
      <c r="C134" s="9" t="s">
        <v>617</v>
      </c>
      <c r="D134" s="123" t="s">
        <v>423</v>
      </c>
      <c r="E134" s="123" t="s">
        <v>431</v>
      </c>
      <c r="F134" s="123" t="s">
        <v>442</v>
      </c>
      <c r="G134" s="123" t="s">
        <v>627</v>
      </c>
      <c r="H134" s="123" t="s">
        <v>628</v>
      </c>
      <c r="I134" s="142" t="s">
        <v>74</v>
      </c>
      <c r="J134" s="142" t="s">
        <v>16</v>
      </c>
      <c r="K134" s="49">
        <v>30</v>
      </c>
      <c r="L134" s="49">
        <v>30</v>
      </c>
      <c r="M134" s="29">
        <v>30</v>
      </c>
      <c r="N134" s="29">
        <v>30</v>
      </c>
      <c r="O134" s="34">
        <v>120</v>
      </c>
      <c r="P134" s="49">
        <v>30</v>
      </c>
      <c r="Q134" s="49" t="s">
        <v>629</v>
      </c>
      <c r="R134" s="49">
        <v>30</v>
      </c>
      <c r="S134" s="49" t="s">
        <v>630</v>
      </c>
      <c r="T134" s="49">
        <v>30</v>
      </c>
      <c r="U134" s="49" t="s">
        <v>631</v>
      </c>
      <c r="V134" s="91">
        <v>0</v>
      </c>
      <c r="W134" s="49" t="s">
        <v>632</v>
      </c>
      <c r="X134" s="97">
        <f>P134+R134+T134+V134</f>
        <v>90</v>
      </c>
      <c r="Y134" s="153">
        <f t="shared" ref="Y134:Y165" si="16">X134/O134</f>
        <v>0.75</v>
      </c>
    </row>
    <row r="135" spans="1:25" ht="102" customHeight="1" x14ac:dyDescent="0.25">
      <c r="A135" s="2">
        <v>130</v>
      </c>
      <c r="B135" s="143" t="s">
        <v>288</v>
      </c>
      <c r="C135" s="9" t="s">
        <v>617</v>
      </c>
      <c r="D135" s="123" t="s">
        <v>16</v>
      </c>
      <c r="E135" s="123" t="s">
        <v>16</v>
      </c>
      <c r="F135" s="123" t="s">
        <v>16</v>
      </c>
      <c r="G135" s="123" t="s">
        <v>16</v>
      </c>
      <c r="H135" s="123" t="s">
        <v>633</v>
      </c>
      <c r="I135" s="142" t="s">
        <v>74</v>
      </c>
      <c r="J135" s="142" t="s">
        <v>16</v>
      </c>
      <c r="K135" s="49">
        <v>350</v>
      </c>
      <c r="L135" s="49">
        <v>250</v>
      </c>
      <c r="M135" s="29">
        <v>250</v>
      </c>
      <c r="N135" s="29">
        <v>250</v>
      </c>
      <c r="O135" s="61">
        <v>1100</v>
      </c>
      <c r="P135" s="49">
        <v>350</v>
      </c>
      <c r="Q135" s="49" t="s">
        <v>634</v>
      </c>
      <c r="R135" s="91">
        <v>250</v>
      </c>
      <c r="S135" s="49" t="s">
        <v>635</v>
      </c>
      <c r="T135" s="91">
        <v>250</v>
      </c>
      <c r="U135" s="49" t="s">
        <v>636</v>
      </c>
      <c r="V135" s="91">
        <v>0</v>
      </c>
      <c r="W135" s="49" t="s">
        <v>637</v>
      </c>
      <c r="X135" s="97">
        <f>P135+R135+T135+V135</f>
        <v>850</v>
      </c>
      <c r="Y135" s="153">
        <f t="shared" si="16"/>
        <v>0.77272727272727271</v>
      </c>
    </row>
    <row r="136" spans="1:25" ht="102" customHeight="1" x14ac:dyDescent="0.25">
      <c r="A136" s="2">
        <v>131</v>
      </c>
      <c r="B136" s="143" t="s">
        <v>288</v>
      </c>
      <c r="C136" s="9" t="s">
        <v>617</v>
      </c>
      <c r="D136" s="123" t="s">
        <v>290</v>
      </c>
      <c r="E136" s="123" t="s">
        <v>348</v>
      </c>
      <c r="F136" s="123" t="s">
        <v>638</v>
      </c>
      <c r="G136" s="123" t="s">
        <v>639</v>
      </c>
      <c r="H136" s="123" t="s">
        <v>640</v>
      </c>
      <c r="I136" s="142" t="s">
        <v>74</v>
      </c>
      <c r="J136" s="142" t="s">
        <v>16</v>
      </c>
      <c r="K136" s="70">
        <v>3873</v>
      </c>
      <c r="L136" s="70">
        <v>5547</v>
      </c>
      <c r="M136" s="97">
        <v>6380</v>
      </c>
      <c r="N136" s="28">
        <v>4220</v>
      </c>
      <c r="O136" s="61">
        <v>20020</v>
      </c>
      <c r="P136" s="70">
        <v>3873</v>
      </c>
      <c r="Q136" s="49" t="s">
        <v>641</v>
      </c>
      <c r="R136" s="70">
        <v>5547</v>
      </c>
      <c r="S136" s="49" t="s">
        <v>642</v>
      </c>
      <c r="T136" s="70">
        <v>7250</v>
      </c>
      <c r="U136" s="49" t="s">
        <v>643</v>
      </c>
      <c r="V136" s="91">
        <v>577</v>
      </c>
      <c r="W136" s="49" t="s">
        <v>644</v>
      </c>
      <c r="X136" s="97">
        <f>P136+R136+T136+V136</f>
        <v>17247</v>
      </c>
      <c r="Y136" s="153">
        <f t="shared" si="16"/>
        <v>0.86148851148851147</v>
      </c>
    </row>
    <row r="137" spans="1:25" ht="102" customHeight="1" x14ac:dyDescent="0.25">
      <c r="A137" s="2">
        <v>132</v>
      </c>
      <c r="B137" s="143" t="s">
        <v>288</v>
      </c>
      <c r="C137" s="9" t="s">
        <v>617</v>
      </c>
      <c r="D137" s="123" t="s">
        <v>552</v>
      </c>
      <c r="E137" s="123" t="s">
        <v>348</v>
      </c>
      <c r="F137" s="123" t="s">
        <v>638</v>
      </c>
      <c r="G137" s="123" t="s">
        <v>16</v>
      </c>
      <c r="H137" s="123" t="s">
        <v>645</v>
      </c>
      <c r="I137" s="142" t="s">
        <v>74</v>
      </c>
      <c r="J137" s="142" t="s">
        <v>16</v>
      </c>
      <c r="K137" s="49">
        <v>170</v>
      </c>
      <c r="L137" s="49">
        <v>170</v>
      </c>
      <c r="M137" s="29">
        <v>170</v>
      </c>
      <c r="N137" s="29">
        <v>170</v>
      </c>
      <c r="O137" s="34">
        <v>170</v>
      </c>
      <c r="P137" s="49">
        <v>170</v>
      </c>
      <c r="Q137" s="49" t="s">
        <v>646</v>
      </c>
      <c r="R137" s="91">
        <v>170</v>
      </c>
      <c r="S137" s="49" t="s">
        <v>647</v>
      </c>
      <c r="T137" s="91">
        <v>170</v>
      </c>
      <c r="U137" s="49" t="s">
        <v>648</v>
      </c>
      <c r="V137" s="91">
        <v>0</v>
      </c>
      <c r="W137" s="49" t="s">
        <v>649</v>
      </c>
      <c r="X137" s="97">
        <f>AVERAGE(P137,R137,T137,V137)</f>
        <v>127.5</v>
      </c>
      <c r="Y137" s="153">
        <f t="shared" si="16"/>
        <v>0.75</v>
      </c>
    </row>
    <row r="138" spans="1:25" ht="102" customHeight="1" x14ac:dyDescent="0.25">
      <c r="A138" s="2">
        <v>133</v>
      </c>
      <c r="B138" s="143" t="s">
        <v>288</v>
      </c>
      <c r="C138" s="9" t="s">
        <v>617</v>
      </c>
      <c r="D138" s="123" t="s">
        <v>552</v>
      </c>
      <c r="E138" s="123" t="s">
        <v>348</v>
      </c>
      <c r="F138" s="123" t="s">
        <v>638</v>
      </c>
      <c r="G138" s="123" t="s">
        <v>650</v>
      </c>
      <c r="H138" s="123" t="s">
        <v>651</v>
      </c>
      <c r="I138" s="142" t="s">
        <v>74</v>
      </c>
      <c r="J138" s="142" t="s">
        <v>16</v>
      </c>
      <c r="K138" s="70">
        <v>1485</v>
      </c>
      <c r="L138" s="70">
        <v>1570</v>
      </c>
      <c r="M138" s="97">
        <v>2373</v>
      </c>
      <c r="N138" s="28">
        <v>2400</v>
      </c>
      <c r="O138" s="61">
        <v>7828</v>
      </c>
      <c r="P138" s="97">
        <v>1485</v>
      </c>
      <c r="Q138" s="49" t="s">
        <v>652</v>
      </c>
      <c r="R138" s="97">
        <v>1570</v>
      </c>
      <c r="S138" s="49" t="s">
        <v>653</v>
      </c>
      <c r="T138" s="91">
        <v>0</v>
      </c>
      <c r="U138" s="49" t="s">
        <v>654</v>
      </c>
      <c r="V138" s="91">
        <v>0</v>
      </c>
      <c r="W138" s="49" t="s">
        <v>655</v>
      </c>
      <c r="X138" s="97">
        <f t="shared" ref="X138:X172" si="17">P138+R138+T138+V138</f>
        <v>3055</v>
      </c>
      <c r="Y138" s="153">
        <f t="shared" si="16"/>
        <v>0.39026571282575373</v>
      </c>
    </row>
    <row r="139" spans="1:25" ht="102" customHeight="1" x14ac:dyDescent="0.25">
      <c r="A139" s="2">
        <v>134</v>
      </c>
      <c r="B139" s="143" t="s">
        <v>288</v>
      </c>
      <c r="C139" s="9" t="s">
        <v>617</v>
      </c>
      <c r="D139" s="123" t="s">
        <v>423</v>
      </c>
      <c r="E139" s="123" t="s">
        <v>431</v>
      </c>
      <c r="F139" s="123" t="s">
        <v>442</v>
      </c>
      <c r="G139" s="123" t="s">
        <v>627</v>
      </c>
      <c r="H139" s="123" t="s">
        <v>656</v>
      </c>
      <c r="I139" s="142" t="s">
        <v>74</v>
      </c>
      <c r="J139" s="142" t="s">
        <v>16</v>
      </c>
      <c r="K139" s="49">
        <v>540</v>
      </c>
      <c r="L139" s="49">
        <v>810</v>
      </c>
      <c r="M139" s="91">
        <v>540</v>
      </c>
      <c r="N139" s="91">
        <v>540</v>
      </c>
      <c r="O139" s="61">
        <v>2430</v>
      </c>
      <c r="P139" s="91">
        <v>540</v>
      </c>
      <c r="Q139" s="49" t="s">
        <v>657</v>
      </c>
      <c r="R139" s="91">
        <v>810</v>
      </c>
      <c r="S139" s="49" t="s">
        <v>658</v>
      </c>
      <c r="T139" s="91">
        <v>600</v>
      </c>
      <c r="U139" s="49" t="s">
        <v>659</v>
      </c>
      <c r="V139" s="91">
        <v>0</v>
      </c>
      <c r="W139" s="49" t="s">
        <v>660</v>
      </c>
      <c r="X139" s="97">
        <f t="shared" si="17"/>
        <v>1950</v>
      </c>
      <c r="Y139" s="153">
        <f t="shared" si="16"/>
        <v>0.80246913580246915</v>
      </c>
    </row>
    <row r="140" spans="1:25" ht="102" customHeight="1" x14ac:dyDescent="0.25">
      <c r="A140" s="2">
        <v>135</v>
      </c>
      <c r="B140" s="143" t="s">
        <v>288</v>
      </c>
      <c r="C140" s="9" t="s">
        <v>617</v>
      </c>
      <c r="D140" s="123" t="s">
        <v>290</v>
      </c>
      <c r="E140" s="123" t="s">
        <v>291</v>
      </c>
      <c r="F140" s="123" t="s">
        <v>298</v>
      </c>
      <c r="G140" s="123" t="s">
        <v>532</v>
      </c>
      <c r="H140" s="123" t="s">
        <v>661</v>
      </c>
      <c r="I140" s="142" t="s">
        <v>74</v>
      </c>
      <c r="J140" s="142" t="s">
        <v>16</v>
      </c>
      <c r="K140" s="49">
        <v>0</v>
      </c>
      <c r="L140" s="49">
        <v>29</v>
      </c>
      <c r="M140" s="29">
        <v>30</v>
      </c>
      <c r="N140" s="29">
        <v>30</v>
      </c>
      <c r="O140" s="66">
        <v>89</v>
      </c>
      <c r="P140" s="49">
        <v>0</v>
      </c>
      <c r="Q140" s="49" t="s">
        <v>16</v>
      </c>
      <c r="R140" s="91">
        <v>29</v>
      </c>
      <c r="S140" s="49" t="s">
        <v>662</v>
      </c>
      <c r="T140" s="91">
        <v>31</v>
      </c>
      <c r="U140" s="49" t="s">
        <v>663</v>
      </c>
      <c r="V140" s="91">
        <v>0</v>
      </c>
      <c r="W140" s="49" t="s">
        <v>664</v>
      </c>
      <c r="X140" s="97">
        <f t="shared" si="17"/>
        <v>60</v>
      </c>
      <c r="Y140" s="153">
        <f t="shared" si="16"/>
        <v>0.6741573033707865</v>
      </c>
    </row>
    <row r="141" spans="1:25" ht="102" customHeight="1" x14ac:dyDescent="0.25">
      <c r="A141" s="2">
        <v>136</v>
      </c>
      <c r="B141" s="143" t="s">
        <v>288</v>
      </c>
      <c r="C141" s="9" t="s">
        <v>617</v>
      </c>
      <c r="D141" s="123" t="s">
        <v>16</v>
      </c>
      <c r="E141" s="123" t="s">
        <v>16</v>
      </c>
      <c r="F141" s="123" t="s">
        <v>16</v>
      </c>
      <c r="G141" s="123" t="s">
        <v>16</v>
      </c>
      <c r="H141" s="123" t="s">
        <v>665</v>
      </c>
      <c r="I141" s="142" t="s">
        <v>74</v>
      </c>
      <c r="J141" s="142" t="s">
        <v>16</v>
      </c>
      <c r="K141" s="70">
        <v>1358</v>
      </c>
      <c r="L141" s="70">
        <v>1788</v>
      </c>
      <c r="M141" s="70">
        <v>2500</v>
      </c>
      <c r="N141" s="105">
        <v>1230</v>
      </c>
      <c r="O141" s="66">
        <v>6876</v>
      </c>
      <c r="P141" s="70">
        <v>1358</v>
      </c>
      <c r="Q141" s="49" t="s">
        <v>666</v>
      </c>
      <c r="R141" s="97">
        <v>1788</v>
      </c>
      <c r="S141" s="49" t="s">
        <v>667</v>
      </c>
      <c r="T141" s="97">
        <v>2704</v>
      </c>
      <c r="U141" s="49" t="s">
        <v>668</v>
      </c>
      <c r="V141" s="91">
        <v>477</v>
      </c>
      <c r="W141" s="49" t="s">
        <v>669</v>
      </c>
      <c r="X141" s="97">
        <f t="shared" si="17"/>
        <v>6327</v>
      </c>
      <c r="Y141" s="153">
        <f t="shared" si="16"/>
        <v>0.92015706806282727</v>
      </c>
    </row>
    <row r="142" spans="1:25" ht="102" customHeight="1" x14ac:dyDescent="0.25">
      <c r="A142" s="2">
        <v>137</v>
      </c>
      <c r="B142" s="143" t="s">
        <v>288</v>
      </c>
      <c r="C142" s="9" t="s">
        <v>617</v>
      </c>
      <c r="D142" s="123"/>
      <c r="E142" s="123"/>
      <c r="F142" s="123"/>
      <c r="G142" s="123"/>
      <c r="H142" s="123" t="s">
        <v>670</v>
      </c>
      <c r="I142" s="142" t="s">
        <v>74</v>
      </c>
      <c r="J142" s="142" t="s">
        <v>16</v>
      </c>
      <c r="K142" s="70">
        <v>1000</v>
      </c>
      <c r="L142" s="70">
        <v>7728</v>
      </c>
      <c r="M142" s="68">
        <v>7700</v>
      </c>
      <c r="N142" s="68">
        <v>6000</v>
      </c>
      <c r="O142" s="66">
        <v>22428</v>
      </c>
      <c r="P142" s="70">
        <v>1000</v>
      </c>
      <c r="Q142" s="49" t="s">
        <v>671</v>
      </c>
      <c r="R142" s="97">
        <v>7728</v>
      </c>
      <c r="S142" s="49" t="s">
        <v>672</v>
      </c>
      <c r="T142" s="97">
        <v>7700</v>
      </c>
      <c r="U142" s="49" t="s">
        <v>673</v>
      </c>
      <c r="V142" s="97">
        <v>5691</v>
      </c>
      <c r="W142" s="49" t="s">
        <v>674</v>
      </c>
      <c r="X142" s="97">
        <f t="shared" si="17"/>
        <v>22119</v>
      </c>
      <c r="Y142" s="153">
        <f t="shared" si="16"/>
        <v>0.98622257891920817</v>
      </c>
    </row>
    <row r="143" spans="1:25" ht="102" customHeight="1" x14ac:dyDescent="0.25">
      <c r="A143" s="2">
        <v>138</v>
      </c>
      <c r="B143" s="143" t="s">
        <v>288</v>
      </c>
      <c r="C143" s="9" t="s">
        <v>617</v>
      </c>
      <c r="D143" s="123" t="s">
        <v>290</v>
      </c>
      <c r="E143" s="123" t="s">
        <v>291</v>
      </c>
      <c r="F143" s="123" t="s">
        <v>298</v>
      </c>
      <c r="G143" s="123" t="s">
        <v>532</v>
      </c>
      <c r="H143" s="123" t="s">
        <v>675</v>
      </c>
      <c r="I143" s="142" t="s">
        <v>74</v>
      </c>
      <c r="J143" s="142" t="s">
        <v>16</v>
      </c>
      <c r="K143" s="49">
        <v>5</v>
      </c>
      <c r="L143" s="49">
        <v>10</v>
      </c>
      <c r="M143" s="29">
        <v>9</v>
      </c>
      <c r="N143" s="29">
        <v>4</v>
      </c>
      <c r="O143" s="66">
        <v>28</v>
      </c>
      <c r="P143" s="49">
        <v>5</v>
      </c>
      <c r="Q143" s="49" t="s">
        <v>676</v>
      </c>
      <c r="R143" s="91">
        <v>10</v>
      </c>
      <c r="S143" s="49" t="s">
        <v>677</v>
      </c>
      <c r="T143" s="91">
        <v>9</v>
      </c>
      <c r="U143" s="49" t="s">
        <v>678</v>
      </c>
      <c r="V143" s="91">
        <v>3</v>
      </c>
      <c r="W143" s="49" t="s">
        <v>679</v>
      </c>
      <c r="X143" s="97">
        <f t="shared" si="17"/>
        <v>27</v>
      </c>
      <c r="Y143" s="153">
        <f t="shared" si="16"/>
        <v>0.9642857142857143</v>
      </c>
    </row>
    <row r="144" spans="1:25" ht="102" customHeight="1" x14ac:dyDescent="0.25">
      <c r="A144" s="2">
        <v>139</v>
      </c>
      <c r="B144" s="143" t="s">
        <v>288</v>
      </c>
      <c r="C144" s="34" t="s">
        <v>476</v>
      </c>
      <c r="D144" s="123" t="s">
        <v>680</v>
      </c>
      <c r="E144" s="123" t="s">
        <v>431</v>
      </c>
      <c r="F144" s="123" t="s">
        <v>442</v>
      </c>
      <c r="G144" s="123" t="s">
        <v>681</v>
      </c>
      <c r="H144" s="123" t="s">
        <v>682</v>
      </c>
      <c r="I144" s="142" t="s">
        <v>74</v>
      </c>
      <c r="J144" s="142" t="s">
        <v>16</v>
      </c>
      <c r="K144" s="49">
        <v>315</v>
      </c>
      <c r="L144" s="49">
        <v>312</v>
      </c>
      <c r="M144" s="49">
        <v>400</v>
      </c>
      <c r="N144" s="49">
        <v>100</v>
      </c>
      <c r="O144" s="72">
        <v>1127</v>
      </c>
      <c r="P144" s="49">
        <v>315</v>
      </c>
      <c r="Q144" s="49" t="s">
        <v>683</v>
      </c>
      <c r="R144" s="49">
        <v>312</v>
      </c>
      <c r="S144" s="49" t="s">
        <v>684</v>
      </c>
      <c r="T144" s="70">
        <v>1027</v>
      </c>
      <c r="U144" s="49" t="s">
        <v>685</v>
      </c>
      <c r="V144" s="91">
        <v>77</v>
      </c>
      <c r="W144" s="49" t="s">
        <v>686</v>
      </c>
      <c r="X144" s="97">
        <f t="shared" si="17"/>
        <v>1731</v>
      </c>
      <c r="Y144" s="153">
        <f t="shared" si="16"/>
        <v>1.5359361135758651</v>
      </c>
    </row>
    <row r="145" spans="1:25" ht="102" customHeight="1" x14ac:dyDescent="0.25">
      <c r="A145" s="2">
        <v>140</v>
      </c>
      <c r="B145" s="143" t="s">
        <v>288</v>
      </c>
      <c r="C145" s="65" t="s">
        <v>476</v>
      </c>
      <c r="D145" s="123" t="s">
        <v>680</v>
      </c>
      <c r="E145" s="123" t="s">
        <v>431</v>
      </c>
      <c r="F145" s="123" t="s">
        <v>442</v>
      </c>
      <c r="G145" s="123" t="s">
        <v>681</v>
      </c>
      <c r="H145" s="123" t="s">
        <v>687</v>
      </c>
      <c r="I145" s="142" t="s">
        <v>74</v>
      </c>
      <c r="J145" s="142" t="s">
        <v>16</v>
      </c>
      <c r="K145" s="49">
        <v>0</v>
      </c>
      <c r="L145" s="14">
        <v>26</v>
      </c>
      <c r="M145" s="49">
        <v>100</v>
      </c>
      <c r="N145" s="49">
        <v>50</v>
      </c>
      <c r="O145" s="73">
        <v>176</v>
      </c>
      <c r="P145" s="49">
        <v>0</v>
      </c>
      <c r="Q145" s="49" t="s">
        <v>16</v>
      </c>
      <c r="R145" s="49">
        <v>26</v>
      </c>
      <c r="S145" s="49" t="s">
        <v>688</v>
      </c>
      <c r="T145" s="49">
        <v>174</v>
      </c>
      <c r="U145" s="49" t="s">
        <v>689</v>
      </c>
      <c r="V145" s="91">
        <v>5</v>
      </c>
      <c r="W145" s="49" t="s">
        <v>690</v>
      </c>
      <c r="X145" s="97">
        <f t="shared" si="17"/>
        <v>205</v>
      </c>
      <c r="Y145" s="153">
        <f t="shared" si="16"/>
        <v>1.1647727272727273</v>
      </c>
    </row>
    <row r="146" spans="1:25" ht="102" customHeight="1" x14ac:dyDescent="0.25">
      <c r="A146" s="2">
        <v>141</v>
      </c>
      <c r="B146" s="143" t="s">
        <v>288</v>
      </c>
      <c r="C146" s="65" t="s">
        <v>476</v>
      </c>
      <c r="D146" s="123" t="s">
        <v>680</v>
      </c>
      <c r="E146" s="123" t="s">
        <v>431</v>
      </c>
      <c r="F146" s="123" t="s">
        <v>442</v>
      </c>
      <c r="G146" s="123" t="s">
        <v>681</v>
      </c>
      <c r="H146" s="123" t="s">
        <v>950</v>
      </c>
      <c r="I146" s="142" t="s">
        <v>74</v>
      </c>
      <c r="J146" s="142" t="s">
        <v>16</v>
      </c>
      <c r="K146" s="49">
        <v>10</v>
      </c>
      <c r="L146" s="49">
        <v>10</v>
      </c>
      <c r="M146" s="49">
        <v>15</v>
      </c>
      <c r="N146" s="49">
        <v>19</v>
      </c>
      <c r="O146" s="73">
        <v>54</v>
      </c>
      <c r="P146" s="49">
        <v>10</v>
      </c>
      <c r="Q146" s="49" t="s">
        <v>691</v>
      </c>
      <c r="R146" s="49">
        <v>10</v>
      </c>
      <c r="S146" s="49" t="s">
        <v>692</v>
      </c>
      <c r="T146" s="49">
        <v>23</v>
      </c>
      <c r="U146" s="49" t="s">
        <v>693</v>
      </c>
      <c r="V146" s="91">
        <v>17</v>
      </c>
      <c r="W146" s="49" t="s">
        <v>694</v>
      </c>
      <c r="X146" s="97">
        <f t="shared" si="17"/>
        <v>60</v>
      </c>
      <c r="Y146" s="153">
        <f t="shared" si="16"/>
        <v>1.1111111111111112</v>
      </c>
    </row>
    <row r="147" spans="1:25" ht="102" customHeight="1" x14ac:dyDescent="0.25">
      <c r="A147" s="2">
        <v>142</v>
      </c>
      <c r="B147" s="143" t="s">
        <v>288</v>
      </c>
      <c r="C147" s="65" t="s">
        <v>476</v>
      </c>
      <c r="D147" s="123" t="s">
        <v>331</v>
      </c>
      <c r="E147" s="123" t="s">
        <v>431</v>
      </c>
      <c r="F147" s="123" t="s">
        <v>565</v>
      </c>
      <c r="G147" s="123" t="s">
        <v>695</v>
      </c>
      <c r="H147" s="123" t="s">
        <v>696</v>
      </c>
      <c r="I147" s="142" t="s">
        <v>74</v>
      </c>
      <c r="J147" s="142" t="s">
        <v>16</v>
      </c>
      <c r="K147" s="49">
        <v>2</v>
      </c>
      <c r="L147" s="14">
        <v>3</v>
      </c>
      <c r="M147" s="14">
        <v>1</v>
      </c>
      <c r="N147" s="14">
        <v>3</v>
      </c>
      <c r="O147" s="73">
        <v>9</v>
      </c>
      <c r="P147" s="49">
        <v>2</v>
      </c>
      <c r="Q147" s="49" t="s">
        <v>697</v>
      </c>
      <c r="R147" s="49">
        <v>3</v>
      </c>
      <c r="S147" s="49" t="s">
        <v>698</v>
      </c>
      <c r="T147" s="49">
        <v>1</v>
      </c>
      <c r="U147" s="49" t="s">
        <v>699</v>
      </c>
      <c r="V147" s="91">
        <v>2</v>
      </c>
      <c r="W147" s="49" t="s">
        <v>951</v>
      </c>
      <c r="X147" s="97">
        <f t="shared" si="17"/>
        <v>8</v>
      </c>
      <c r="Y147" s="153">
        <f t="shared" si="16"/>
        <v>0.88888888888888884</v>
      </c>
    </row>
    <row r="148" spans="1:25" ht="102" customHeight="1" x14ac:dyDescent="0.25">
      <c r="A148" s="2">
        <v>143</v>
      </c>
      <c r="B148" s="143" t="s">
        <v>288</v>
      </c>
      <c r="C148" s="65" t="s">
        <v>476</v>
      </c>
      <c r="D148" s="123" t="s">
        <v>331</v>
      </c>
      <c r="E148" s="123" t="s">
        <v>291</v>
      </c>
      <c r="F148" s="123" t="s">
        <v>325</v>
      </c>
      <c r="G148" s="123" t="s">
        <v>700</v>
      </c>
      <c r="H148" s="123" t="s">
        <v>701</v>
      </c>
      <c r="I148" s="142" t="s">
        <v>74</v>
      </c>
      <c r="J148" s="142" t="s">
        <v>16</v>
      </c>
      <c r="K148" s="14">
        <v>319</v>
      </c>
      <c r="L148" s="14">
        <v>337</v>
      </c>
      <c r="M148" s="49">
        <v>250</v>
      </c>
      <c r="N148" s="49">
        <v>600</v>
      </c>
      <c r="O148" s="74">
        <v>1506</v>
      </c>
      <c r="P148" s="49">
        <v>319</v>
      </c>
      <c r="Q148" s="49" t="s">
        <v>702</v>
      </c>
      <c r="R148" s="49">
        <v>337</v>
      </c>
      <c r="S148" s="49" t="s">
        <v>703</v>
      </c>
      <c r="T148" s="49">
        <v>961</v>
      </c>
      <c r="U148" s="49" t="s">
        <v>704</v>
      </c>
      <c r="V148" s="91">
        <v>499</v>
      </c>
      <c r="W148" s="49" t="s">
        <v>705</v>
      </c>
      <c r="X148" s="97">
        <f t="shared" si="17"/>
        <v>2116</v>
      </c>
      <c r="Y148" s="153">
        <f t="shared" si="16"/>
        <v>1.405046480743692</v>
      </c>
    </row>
    <row r="149" spans="1:25" ht="102" customHeight="1" x14ac:dyDescent="0.25">
      <c r="A149" s="2">
        <v>144</v>
      </c>
      <c r="B149" s="143" t="s">
        <v>288</v>
      </c>
      <c r="C149" s="65" t="s">
        <v>476</v>
      </c>
      <c r="D149" s="123" t="s">
        <v>331</v>
      </c>
      <c r="E149" s="123" t="s">
        <v>291</v>
      </c>
      <c r="F149" s="123" t="s">
        <v>325</v>
      </c>
      <c r="G149" s="123" t="s">
        <v>706</v>
      </c>
      <c r="H149" s="123" t="s">
        <v>707</v>
      </c>
      <c r="I149" s="142" t="s">
        <v>74</v>
      </c>
      <c r="J149" s="142" t="s">
        <v>16</v>
      </c>
      <c r="K149" s="49">
        <v>1</v>
      </c>
      <c r="L149" s="49">
        <v>0</v>
      </c>
      <c r="M149" s="14">
        <v>14</v>
      </c>
      <c r="N149" s="49">
        <v>0</v>
      </c>
      <c r="O149" s="73">
        <v>15</v>
      </c>
      <c r="P149" s="49">
        <v>1</v>
      </c>
      <c r="Q149" s="49" t="s">
        <v>708</v>
      </c>
      <c r="R149" s="14">
        <v>0</v>
      </c>
      <c r="S149" s="49" t="s">
        <v>16</v>
      </c>
      <c r="T149" s="107">
        <v>14</v>
      </c>
      <c r="U149" s="14" t="s">
        <v>709</v>
      </c>
      <c r="V149" s="91">
        <v>0</v>
      </c>
      <c r="W149" s="49" t="s">
        <v>16</v>
      </c>
      <c r="X149" s="97">
        <f t="shared" si="17"/>
        <v>15</v>
      </c>
      <c r="Y149" s="153">
        <f t="shared" si="16"/>
        <v>1</v>
      </c>
    </row>
    <row r="150" spans="1:25" ht="102" customHeight="1" x14ac:dyDescent="0.25">
      <c r="A150" s="2">
        <v>145</v>
      </c>
      <c r="B150" s="143" t="s">
        <v>288</v>
      </c>
      <c r="C150" s="65" t="s">
        <v>476</v>
      </c>
      <c r="D150" s="123" t="s">
        <v>331</v>
      </c>
      <c r="E150" s="123" t="s">
        <v>348</v>
      </c>
      <c r="F150" s="123" t="s">
        <v>349</v>
      </c>
      <c r="G150" s="123" t="s">
        <v>710</v>
      </c>
      <c r="H150" s="123" t="s">
        <v>711</v>
      </c>
      <c r="I150" s="142" t="s">
        <v>74</v>
      </c>
      <c r="J150" s="142" t="s">
        <v>16</v>
      </c>
      <c r="K150" s="49">
        <v>7</v>
      </c>
      <c r="L150" s="49">
        <v>6</v>
      </c>
      <c r="M150" s="49">
        <v>0</v>
      </c>
      <c r="N150" s="49">
        <v>0</v>
      </c>
      <c r="O150" s="73">
        <v>13</v>
      </c>
      <c r="P150" s="49">
        <v>7</v>
      </c>
      <c r="Q150" s="49" t="s">
        <v>712</v>
      </c>
      <c r="R150" s="49">
        <v>6</v>
      </c>
      <c r="S150" s="49" t="s">
        <v>713</v>
      </c>
      <c r="T150" s="49">
        <v>0</v>
      </c>
      <c r="U150" s="49" t="s">
        <v>16</v>
      </c>
      <c r="V150" s="91">
        <v>0</v>
      </c>
      <c r="W150" s="49" t="s">
        <v>16</v>
      </c>
      <c r="X150" s="97">
        <f t="shared" si="17"/>
        <v>13</v>
      </c>
      <c r="Y150" s="153">
        <f t="shared" si="16"/>
        <v>1</v>
      </c>
    </row>
    <row r="151" spans="1:25" ht="102" customHeight="1" x14ac:dyDescent="0.25">
      <c r="A151" s="2">
        <v>146</v>
      </c>
      <c r="B151" s="143" t="s">
        <v>288</v>
      </c>
      <c r="C151" s="65" t="s">
        <v>476</v>
      </c>
      <c r="D151" s="123" t="s">
        <v>714</v>
      </c>
      <c r="E151" s="123" t="s">
        <v>360</v>
      </c>
      <c r="F151" s="123" t="s">
        <v>391</v>
      </c>
      <c r="G151" s="123" t="s">
        <v>715</v>
      </c>
      <c r="H151" s="123" t="s">
        <v>716</v>
      </c>
      <c r="I151" s="142" t="s">
        <v>74</v>
      </c>
      <c r="J151" s="142" t="s">
        <v>16</v>
      </c>
      <c r="K151" s="14">
        <v>0</v>
      </c>
      <c r="L151" s="14">
        <v>0</v>
      </c>
      <c r="M151" s="49">
        <v>3</v>
      </c>
      <c r="N151" s="49">
        <v>3</v>
      </c>
      <c r="O151" s="73">
        <v>6</v>
      </c>
      <c r="P151" s="49">
        <v>3</v>
      </c>
      <c r="Q151" s="49" t="s">
        <v>717</v>
      </c>
      <c r="R151" s="49">
        <v>0</v>
      </c>
      <c r="S151" s="49" t="s">
        <v>16</v>
      </c>
      <c r="T151" s="49">
        <v>0</v>
      </c>
      <c r="U151" s="49" t="s">
        <v>718</v>
      </c>
      <c r="V151" s="91">
        <v>0</v>
      </c>
      <c r="W151" s="49" t="s">
        <v>719</v>
      </c>
      <c r="X151" s="97">
        <f t="shared" si="17"/>
        <v>3</v>
      </c>
      <c r="Y151" s="153">
        <f t="shared" si="16"/>
        <v>0.5</v>
      </c>
    </row>
    <row r="152" spans="1:25" ht="102" customHeight="1" x14ac:dyDescent="0.25">
      <c r="A152" s="2">
        <v>147</v>
      </c>
      <c r="B152" s="143" t="s">
        <v>288</v>
      </c>
      <c r="C152" s="65" t="s">
        <v>476</v>
      </c>
      <c r="D152" s="123" t="s">
        <v>714</v>
      </c>
      <c r="E152" s="123" t="s">
        <v>360</v>
      </c>
      <c r="F152" s="123" t="s">
        <v>391</v>
      </c>
      <c r="G152" s="123" t="s">
        <v>715</v>
      </c>
      <c r="H152" s="123" t="s">
        <v>720</v>
      </c>
      <c r="I152" s="142" t="s">
        <v>74</v>
      </c>
      <c r="J152" s="142" t="s">
        <v>16</v>
      </c>
      <c r="K152" s="14">
        <v>0</v>
      </c>
      <c r="L152" s="14">
        <v>0</v>
      </c>
      <c r="M152" s="49">
        <v>6</v>
      </c>
      <c r="N152" s="49">
        <v>5</v>
      </c>
      <c r="O152" s="73">
        <v>11</v>
      </c>
      <c r="P152" s="49">
        <v>0</v>
      </c>
      <c r="Q152" s="49" t="s">
        <v>16</v>
      </c>
      <c r="R152" s="49">
        <v>0</v>
      </c>
      <c r="S152" s="49" t="s">
        <v>16</v>
      </c>
      <c r="T152" s="49">
        <v>6</v>
      </c>
      <c r="U152" s="49" t="s">
        <v>721</v>
      </c>
      <c r="V152" s="91">
        <v>0</v>
      </c>
      <c r="W152" s="49" t="s">
        <v>722</v>
      </c>
      <c r="X152" s="97">
        <f t="shared" si="17"/>
        <v>6</v>
      </c>
      <c r="Y152" s="153">
        <f t="shared" si="16"/>
        <v>0.54545454545454541</v>
      </c>
    </row>
    <row r="153" spans="1:25" ht="102" customHeight="1" x14ac:dyDescent="0.25">
      <c r="A153" s="2">
        <v>148</v>
      </c>
      <c r="B153" s="143" t="s">
        <v>288</v>
      </c>
      <c r="C153" s="65" t="s">
        <v>476</v>
      </c>
      <c r="D153" s="123" t="s">
        <v>290</v>
      </c>
      <c r="E153" s="123" t="s">
        <v>348</v>
      </c>
      <c r="F153" s="123" t="s">
        <v>638</v>
      </c>
      <c r="G153" s="123" t="s">
        <v>952</v>
      </c>
      <c r="H153" s="123" t="s">
        <v>723</v>
      </c>
      <c r="I153" s="142" t="s">
        <v>74</v>
      </c>
      <c r="J153" s="142" t="s">
        <v>16</v>
      </c>
      <c r="K153" s="14">
        <v>0</v>
      </c>
      <c r="L153" s="49">
        <v>0</v>
      </c>
      <c r="M153" s="49">
        <v>108</v>
      </c>
      <c r="N153" s="49">
        <v>150</v>
      </c>
      <c r="O153" s="73">
        <v>258</v>
      </c>
      <c r="P153" s="49">
        <v>0</v>
      </c>
      <c r="Q153" s="49" t="s">
        <v>16</v>
      </c>
      <c r="R153" s="49">
        <v>0</v>
      </c>
      <c r="S153" s="49" t="s">
        <v>16</v>
      </c>
      <c r="T153" s="49">
        <v>97</v>
      </c>
      <c r="U153" s="49" t="s">
        <v>724</v>
      </c>
      <c r="V153" s="91">
        <v>0</v>
      </c>
      <c r="W153" s="49" t="s">
        <v>725</v>
      </c>
      <c r="X153" s="97">
        <f t="shared" si="17"/>
        <v>97</v>
      </c>
      <c r="Y153" s="153">
        <f t="shared" si="16"/>
        <v>0.37596899224806202</v>
      </c>
    </row>
    <row r="154" spans="1:25" ht="102" customHeight="1" x14ac:dyDescent="0.25">
      <c r="A154" s="2">
        <v>149</v>
      </c>
      <c r="B154" s="143" t="s">
        <v>288</v>
      </c>
      <c r="C154" s="65" t="s">
        <v>476</v>
      </c>
      <c r="D154" s="123" t="s">
        <v>16</v>
      </c>
      <c r="E154" s="123" t="s">
        <v>16</v>
      </c>
      <c r="F154" s="123" t="s">
        <v>16</v>
      </c>
      <c r="G154" s="123" t="s">
        <v>16</v>
      </c>
      <c r="H154" s="123" t="s">
        <v>726</v>
      </c>
      <c r="I154" s="142" t="s">
        <v>74</v>
      </c>
      <c r="J154" s="142" t="s">
        <v>16</v>
      </c>
      <c r="K154" s="49">
        <v>1</v>
      </c>
      <c r="L154" s="14">
        <v>1</v>
      </c>
      <c r="M154" s="25">
        <v>2</v>
      </c>
      <c r="N154" s="49">
        <v>2</v>
      </c>
      <c r="O154" s="73">
        <v>6</v>
      </c>
      <c r="P154" s="14">
        <v>1</v>
      </c>
      <c r="Q154" s="14" t="s">
        <v>727</v>
      </c>
      <c r="R154" s="91">
        <v>1</v>
      </c>
      <c r="S154" s="49" t="s">
        <v>728</v>
      </c>
      <c r="T154" s="91">
        <v>3</v>
      </c>
      <c r="U154" s="49" t="s">
        <v>729</v>
      </c>
      <c r="V154" s="91">
        <v>1</v>
      </c>
      <c r="W154" s="49" t="s">
        <v>730</v>
      </c>
      <c r="X154" s="97">
        <f t="shared" si="17"/>
        <v>6</v>
      </c>
      <c r="Y154" s="153">
        <f t="shared" si="16"/>
        <v>1</v>
      </c>
    </row>
    <row r="155" spans="1:25" ht="102" customHeight="1" x14ac:dyDescent="0.25">
      <c r="A155" s="2">
        <v>150</v>
      </c>
      <c r="B155" s="143" t="s">
        <v>288</v>
      </c>
      <c r="C155" s="65" t="s">
        <v>476</v>
      </c>
      <c r="D155" s="123" t="s">
        <v>331</v>
      </c>
      <c r="E155" s="123" t="s">
        <v>291</v>
      </c>
      <c r="F155" s="123" t="s">
        <v>325</v>
      </c>
      <c r="G155" s="123" t="s">
        <v>706</v>
      </c>
      <c r="H155" s="123" t="s">
        <v>731</v>
      </c>
      <c r="I155" s="142" t="s">
        <v>74</v>
      </c>
      <c r="J155" s="142" t="s">
        <v>16</v>
      </c>
      <c r="K155" s="49">
        <v>1</v>
      </c>
      <c r="L155" s="14">
        <v>1</v>
      </c>
      <c r="M155" s="14">
        <v>2</v>
      </c>
      <c r="N155" s="49">
        <v>0</v>
      </c>
      <c r="O155" s="73">
        <v>4</v>
      </c>
      <c r="P155" s="49">
        <v>1</v>
      </c>
      <c r="Q155" s="49" t="s">
        <v>732</v>
      </c>
      <c r="R155" s="49">
        <v>1</v>
      </c>
      <c r="S155" s="49" t="s">
        <v>733</v>
      </c>
      <c r="T155" s="14">
        <v>2</v>
      </c>
      <c r="U155" s="14" t="s">
        <v>734</v>
      </c>
      <c r="V155" s="91">
        <v>0</v>
      </c>
      <c r="W155" s="49" t="s">
        <v>16</v>
      </c>
      <c r="X155" s="97">
        <f t="shared" si="17"/>
        <v>4</v>
      </c>
      <c r="Y155" s="153">
        <f t="shared" si="16"/>
        <v>1</v>
      </c>
    </row>
    <row r="156" spans="1:25" ht="102" customHeight="1" x14ac:dyDescent="0.25">
      <c r="A156" s="2">
        <v>151</v>
      </c>
      <c r="B156" s="143" t="s">
        <v>288</v>
      </c>
      <c r="C156" s="65" t="s">
        <v>476</v>
      </c>
      <c r="D156" s="123" t="s">
        <v>331</v>
      </c>
      <c r="E156" s="123" t="s">
        <v>291</v>
      </c>
      <c r="F156" s="123" t="s">
        <v>325</v>
      </c>
      <c r="G156" s="123" t="s">
        <v>706</v>
      </c>
      <c r="H156" s="123" t="s">
        <v>735</v>
      </c>
      <c r="I156" s="142" t="s">
        <v>74</v>
      </c>
      <c r="J156" s="142" t="s">
        <v>16</v>
      </c>
      <c r="K156" s="49">
        <v>1</v>
      </c>
      <c r="L156" s="14">
        <v>0</v>
      </c>
      <c r="M156" s="49">
        <v>0</v>
      </c>
      <c r="N156" s="49">
        <v>0</v>
      </c>
      <c r="O156" s="73">
        <v>1</v>
      </c>
      <c r="P156" s="49">
        <v>1</v>
      </c>
      <c r="Q156" s="49" t="s">
        <v>953</v>
      </c>
      <c r="R156" s="49">
        <v>0</v>
      </c>
      <c r="S156" s="49" t="s">
        <v>16</v>
      </c>
      <c r="T156" s="49">
        <v>0</v>
      </c>
      <c r="U156" s="49" t="s">
        <v>16</v>
      </c>
      <c r="V156" s="91">
        <v>0</v>
      </c>
      <c r="W156" s="49" t="s">
        <v>16</v>
      </c>
      <c r="X156" s="97">
        <f t="shared" si="17"/>
        <v>1</v>
      </c>
      <c r="Y156" s="153">
        <f t="shared" si="16"/>
        <v>1</v>
      </c>
    </row>
    <row r="157" spans="1:25" ht="102" customHeight="1" x14ac:dyDescent="0.25">
      <c r="A157" s="2">
        <v>152</v>
      </c>
      <c r="B157" s="143" t="s">
        <v>288</v>
      </c>
      <c r="C157" s="65" t="s">
        <v>476</v>
      </c>
      <c r="D157" s="123" t="s">
        <v>331</v>
      </c>
      <c r="E157" s="123" t="s">
        <v>348</v>
      </c>
      <c r="F157" s="123" t="s">
        <v>638</v>
      </c>
      <c r="G157" s="123" t="s">
        <v>952</v>
      </c>
      <c r="H157" s="123" t="s">
        <v>736</v>
      </c>
      <c r="I157" s="142" t="s">
        <v>74</v>
      </c>
      <c r="J157" s="142" t="s">
        <v>16</v>
      </c>
      <c r="K157" s="14">
        <v>0</v>
      </c>
      <c r="L157" s="49">
        <v>0</v>
      </c>
      <c r="M157" s="49">
        <v>0</v>
      </c>
      <c r="N157" s="14">
        <v>251</v>
      </c>
      <c r="O157" s="73">
        <v>251</v>
      </c>
      <c r="P157" s="49">
        <v>0</v>
      </c>
      <c r="Q157" s="49" t="s">
        <v>16</v>
      </c>
      <c r="R157" s="91">
        <v>0</v>
      </c>
      <c r="S157" s="49" t="s">
        <v>16</v>
      </c>
      <c r="T157" s="91">
        <v>0</v>
      </c>
      <c r="U157" s="49" t="s">
        <v>16</v>
      </c>
      <c r="V157" s="91">
        <v>0</v>
      </c>
      <c r="W157" s="49" t="s">
        <v>737</v>
      </c>
      <c r="X157" s="97">
        <f t="shared" si="17"/>
        <v>0</v>
      </c>
      <c r="Y157" s="153">
        <f t="shared" si="16"/>
        <v>0</v>
      </c>
    </row>
    <row r="158" spans="1:25" ht="102" customHeight="1" x14ac:dyDescent="0.25">
      <c r="A158" s="2">
        <v>153</v>
      </c>
      <c r="B158" s="143" t="s">
        <v>288</v>
      </c>
      <c r="C158" s="65" t="s">
        <v>476</v>
      </c>
      <c r="D158" s="123" t="s">
        <v>331</v>
      </c>
      <c r="E158" s="123" t="s">
        <v>317</v>
      </c>
      <c r="F158" s="123" t="s">
        <v>342</v>
      </c>
      <c r="G158" s="123" t="s">
        <v>738</v>
      </c>
      <c r="H158" s="123" t="s">
        <v>739</v>
      </c>
      <c r="I158" s="142" t="s">
        <v>74</v>
      </c>
      <c r="J158" s="142" t="s">
        <v>16</v>
      </c>
      <c r="K158" s="49">
        <v>213</v>
      </c>
      <c r="L158" s="14">
        <v>314</v>
      </c>
      <c r="M158" s="14">
        <v>11</v>
      </c>
      <c r="N158" s="49">
        <v>0</v>
      </c>
      <c r="O158" s="73">
        <v>538</v>
      </c>
      <c r="P158" s="49">
        <v>213</v>
      </c>
      <c r="Q158" s="49" t="s">
        <v>740</v>
      </c>
      <c r="R158" s="49">
        <v>314</v>
      </c>
      <c r="S158" s="49" t="s">
        <v>741</v>
      </c>
      <c r="T158" s="14">
        <v>11</v>
      </c>
      <c r="U158" s="14" t="s">
        <v>742</v>
      </c>
      <c r="V158" s="91">
        <v>0</v>
      </c>
      <c r="W158" s="49" t="s">
        <v>16</v>
      </c>
      <c r="X158" s="97">
        <f t="shared" si="17"/>
        <v>538</v>
      </c>
      <c r="Y158" s="153">
        <f t="shared" si="16"/>
        <v>1</v>
      </c>
    </row>
    <row r="159" spans="1:25" ht="102" customHeight="1" x14ac:dyDescent="0.25">
      <c r="A159" s="2">
        <v>154</v>
      </c>
      <c r="B159" s="143" t="s">
        <v>288</v>
      </c>
      <c r="C159" s="144" t="s">
        <v>476</v>
      </c>
      <c r="D159" s="123" t="s">
        <v>331</v>
      </c>
      <c r="E159" s="123" t="s">
        <v>317</v>
      </c>
      <c r="F159" s="123" t="s">
        <v>342</v>
      </c>
      <c r="G159" s="123" t="s">
        <v>738</v>
      </c>
      <c r="H159" s="123" t="s">
        <v>743</v>
      </c>
      <c r="I159" s="142" t="s">
        <v>74</v>
      </c>
      <c r="J159" s="142" t="s">
        <v>16</v>
      </c>
      <c r="K159" s="49">
        <v>2</v>
      </c>
      <c r="L159" s="14">
        <v>4</v>
      </c>
      <c r="M159" s="14">
        <v>2</v>
      </c>
      <c r="N159" s="49">
        <v>0</v>
      </c>
      <c r="O159" s="75">
        <v>8</v>
      </c>
      <c r="P159" s="49">
        <v>2</v>
      </c>
      <c r="Q159" s="49" t="s">
        <v>744</v>
      </c>
      <c r="R159" s="49">
        <v>4</v>
      </c>
      <c r="S159" s="49" t="s">
        <v>745</v>
      </c>
      <c r="T159" s="107">
        <v>2</v>
      </c>
      <c r="U159" s="14" t="s">
        <v>746</v>
      </c>
      <c r="V159" s="91">
        <v>0</v>
      </c>
      <c r="W159" s="49" t="s">
        <v>16</v>
      </c>
      <c r="X159" s="97">
        <f t="shared" si="17"/>
        <v>8</v>
      </c>
      <c r="Y159" s="153">
        <f t="shared" si="16"/>
        <v>1</v>
      </c>
    </row>
    <row r="160" spans="1:25" ht="102" customHeight="1" x14ac:dyDescent="0.25">
      <c r="A160" s="2">
        <v>155</v>
      </c>
      <c r="B160" s="143" t="s">
        <v>288</v>
      </c>
      <c r="C160" s="34" t="s">
        <v>379</v>
      </c>
      <c r="D160" s="123" t="s">
        <v>552</v>
      </c>
      <c r="E160" s="123" t="s">
        <v>431</v>
      </c>
      <c r="F160" s="123" t="s">
        <v>565</v>
      </c>
      <c r="G160" s="123" t="s">
        <v>747</v>
      </c>
      <c r="H160" s="123" t="s">
        <v>748</v>
      </c>
      <c r="I160" s="142" t="s">
        <v>74</v>
      </c>
      <c r="J160" s="142" t="s">
        <v>16</v>
      </c>
      <c r="K160" s="49">
        <v>2</v>
      </c>
      <c r="L160" s="49">
        <v>0</v>
      </c>
      <c r="M160" s="14">
        <v>1</v>
      </c>
      <c r="N160" s="56">
        <v>0</v>
      </c>
      <c r="O160" s="49">
        <v>3</v>
      </c>
      <c r="P160" s="49">
        <v>2</v>
      </c>
      <c r="Q160" s="49" t="s">
        <v>749</v>
      </c>
      <c r="R160" s="49">
        <v>0</v>
      </c>
      <c r="S160" s="49" t="s">
        <v>16</v>
      </c>
      <c r="T160" s="49">
        <v>1</v>
      </c>
      <c r="U160" s="49" t="s">
        <v>750</v>
      </c>
      <c r="V160" s="91">
        <v>0</v>
      </c>
      <c r="W160" s="49" t="s">
        <v>16</v>
      </c>
      <c r="X160" s="97">
        <f t="shared" si="17"/>
        <v>3</v>
      </c>
      <c r="Y160" s="153">
        <f t="shared" si="16"/>
        <v>1</v>
      </c>
    </row>
    <row r="161" spans="1:25" ht="102" customHeight="1" x14ac:dyDescent="0.25">
      <c r="A161" s="2">
        <v>156</v>
      </c>
      <c r="B161" s="143" t="s">
        <v>288</v>
      </c>
      <c r="C161" s="64" t="s">
        <v>379</v>
      </c>
      <c r="D161" s="123" t="s">
        <v>552</v>
      </c>
      <c r="E161" s="123" t="s">
        <v>291</v>
      </c>
      <c r="F161" s="123" t="s">
        <v>325</v>
      </c>
      <c r="G161" s="123" t="s">
        <v>954</v>
      </c>
      <c r="H161" s="123" t="s">
        <v>955</v>
      </c>
      <c r="I161" s="142" t="s">
        <v>74</v>
      </c>
      <c r="J161" s="142" t="s">
        <v>16</v>
      </c>
      <c r="K161" s="49">
        <v>48</v>
      </c>
      <c r="L161" s="49">
        <v>37</v>
      </c>
      <c r="M161" s="49">
        <v>19</v>
      </c>
      <c r="N161" s="49">
        <v>26</v>
      </c>
      <c r="O161" s="76">
        <v>130</v>
      </c>
      <c r="P161" s="49">
        <v>26</v>
      </c>
      <c r="Q161" s="49" t="s">
        <v>751</v>
      </c>
      <c r="R161" s="49">
        <v>31</v>
      </c>
      <c r="S161" s="49" t="s">
        <v>752</v>
      </c>
      <c r="T161" s="49">
        <v>19</v>
      </c>
      <c r="U161" s="49" t="s">
        <v>753</v>
      </c>
      <c r="V161" s="91">
        <v>1</v>
      </c>
      <c r="W161" s="49" t="s">
        <v>754</v>
      </c>
      <c r="X161" s="97">
        <f t="shared" si="17"/>
        <v>77</v>
      </c>
      <c r="Y161" s="153">
        <f t="shared" si="16"/>
        <v>0.59230769230769231</v>
      </c>
    </row>
    <row r="162" spans="1:25" ht="102" customHeight="1" x14ac:dyDescent="0.25">
      <c r="A162" s="2">
        <v>157</v>
      </c>
      <c r="B162" s="143" t="s">
        <v>288</v>
      </c>
      <c r="C162" s="76" t="s">
        <v>379</v>
      </c>
      <c r="D162" s="123" t="s">
        <v>552</v>
      </c>
      <c r="E162" s="123" t="s">
        <v>305</v>
      </c>
      <c r="F162" s="123" t="s">
        <v>332</v>
      </c>
      <c r="G162" s="123" t="s">
        <v>755</v>
      </c>
      <c r="H162" s="123" t="s">
        <v>756</v>
      </c>
      <c r="I162" s="142" t="s">
        <v>74</v>
      </c>
      <c r="J162" s="142" t="s">
        <v>16</v>
      </c>
      <c r="K162" s="25">
        <v>1</v>
      </c>
      <c r="L162" s="25">
        <v>7</v>
      </c>
      <c r="M162" s="14">
        <v>5</v>
      </c>
      <c r="N162" s="25">
        <v>0</v>
      </c>
      <c r="O162" s="76">
        <v>13</v>
      </c>
      <c r="P162" s="49">
        <v>0</v>
      </c>
      <c r="Q162" s="49" t="s">
        <v>16</v>
      </c>
      <c r="R162" s="25">
        <v>8</v>
      </c>
      <c r="S162" s="49" t="s">
        <v>757</v>
      </c>
      <c r="T162" s="49">
        <v>5</v>
      </c>
      <c r="U162" s="49" t="s">
        <v>758</v>
      </c>
      <c r="V162" s="91">
        <v>0</v>
      </c>
      <c r="W162" s="49" t="s">
        <v>16</v>
      </c>
      <c r="X162" s="97">
        <f t="shared" si="17"/>
        <v>13</v>
      </c>
      <c r="Y162" s="153">
        <f t="shared" si="16"/>
        <v>1</v>
      </c>
    </row>
    <row r="163" spans="1:25" ht="102" customHeight="1" x14ac:dyDescent="0.25">
      <c r="A163" s="2">
        <v>158</v>
      </c>
      <c r="B163" s="143" t="s">
        <v>288</v>
      </c>
      <c r="C163" s="25" t="s">
        <v>759</v>
      </c>
      <c r="D163" s="123" t="s">
        <v>331</v>
      </c>
      <c r="E163" s="123" t="s">
        <v>348</v>
      </c>
      <c r="F163" s="123" t="s">
        <v>638</v>
      </c>
      <c r="G163" s="123" t="s">
        <v>760</v>
      </c>
      <c r="H163" s="123" t="s">
        <v>761</v>
      </c>
      <c r="I163" s="142" t="s">
        <v>74</v>
      </c>
      <c r="J163" s="142" t="s">
        <v>16</v>
      </c>
      <c r="K163" s="25">
        <v>0</v>
      </c>
      <c r="L163" s="25">
        <v>0</v>
      </c>
      <c r="M163" s="25">
        <v>2</v>
      </c>
      <c r="N163" s="25">
        <v>2</v>
      </c>
      <c r="O163" s="25">
        <v>4</v>
      </c>
      <c r="P163" s="49">
        <v>0</v>
      </c>
      <c r="Q163" s="49" t="s">
        <v>16</v>
      </c>
      <c r="R163" s="49">
        <v>0</v>
      </c>
      <c r="S163" s="49" t="s">
        <v>16</v>
      </c>
      <c r="T163" s="49">
        <v>2</v>
      </c>
      <c r="U163" s="49" t="s">
        <v>762</v>
      </c>
      <c r="V163" s="107">
        <v>1</v>
      </c>
      <c r="W163" s="14" t="s">
        <v>763</v>
      </c>
      <c r="X163" s="97">
        <f t="shared" si="17"/>
        <v>3</v>
      </c>
      <c r="Y163" s="153">
        <f t="shared" si="16"/>
        <v>0.75</v>
      </c>
    </row>
    <row r="164" spans="1:25" ht="102" customHeight="1" x14ac:dyDescent="0.25">
      <c r="A164" s="2">
        <v>159</v>
      </c>
      <c r="B164" s="143" t="s">
        <v>288</v>
      </c>
      <c r="C164" s="77" t="s">
        <v>759</v>
      </c>
      <c r="D164" s="123" t="s">
        <v>380</v>
      </c>
      <c r="E164" s="123" t="s">
        <v>360</v>
      </c>
      <c r="F164" s="123" t="s">
        <v>391</v>
      </c>
      <c r="G164" s="123" t="s">
        <v>764</v>
      </c>
      <c r="H164" s="123" t="s">
        <v>765</v>
      </c>
      <c r="I164" s="142" t="s">
        <v>74</v>
      </c>
      <c r="J164" s="142" t="s">
        <v>16</v>
      </c>
      <c r="K164" s="77">
        <v>0</v>
      </c>
      <c r="L164" s="77">
        <v>0</v>
      </c>
      <c r="M164" s="57">
        <v>1</v>
      </c>
      <c r="N164" s="77">
        <v>0</v>
      </c>
      <c r="O164" s="77">
        <v>1</v>
      </c>
      <c r="P164" s="162">
        <v>0</v>
      </c>
      <c r="Q164" s="162" t="s">
        <v>16</v>
      </c>
      <c r="R164" s="162">
        <v>0</v>
      </c>
      <c r="S164" s="162" t="s">
        <v>16</v>
      </c>
      <c r="T164" s="163">
        <v>3</v>
      </c>
      <c r="U164" s="77" t="s">
        <v>766</v>
      </c>
      <c r="V164" s="107">
        <v>0</v>
      </c>
      <c r="W164" s="14" t="s">
        <v>16</v>
      </c>
      <c r="X164" s="97">
        <f t="shared" si="17"/>
        <v>3</v>
      </c>
      <c r="Y164" s="153">
        <f t="shared" si="16"/>
        <v>3</v>
      </c>
    </row>
    <row r="165" spans="1:25" ht="102" customHeight="1" x14ac:dyDescent="0.25">
      <c r="A165" s="2">
        <v>160</v>
      </c>
      <c r="B165" s="143" t="s">
        <v>288</v>
      </c>
      <c r="C165" s="49" t="s">
        <v>759</v>
      </c>
      <c r="D165" s="123" t="s">
        <v>331</v>
      </c>
      <c r="E165" s="123" t="s">
        <v>348</v>
      </c>
      <c r="F165" s="123" t="s">
        <v>638</v>
      </c>
      <c r="G165" s="123" t="s">
        <v>760</v>
      </c>
      <c r="H165" s="123" t="s">
        <v>767</v>
      </c>
      <c r="I165" s="142" t="s">
        <v>74</v>
      </c>
      <c r="J165" s="142" t="s">
        <v>16</v>
      </c>
      <c r="K165" s="49">
        <v>3</v>
      </c>
      <c r="L165" s="49">
        <v>3</v>
      </c>
      <c r="M165" s="14">
        <v>4</v>
      </c>
      <c r="N165" s="49">
        <v>0</v>
      </c>
      <c r="O165" s="49">
        <v>10</v>
      </c>
      <c r="P165" s="49">
        <v>3</v>
      </c>
      <c r="Q165" s="49" t="s">
        <v>768</v>
      </c>
      <c r="R165" s="49">
        <v>3</v>
      </c>
      <c r="S165" s="49" t="s">
        <v>956</v>
      </c>
      <c r="T165" s="49">
        <v>4</v>
      </c>
      <c r="U165" s="49" t="s">
        <v>769</v>
      </c>
      <c r="V165" s="91">
        <v>0</v>
      </c>
      <c r="W165" s="49" t="s">
        <v>16</v>
      </c>
      <c r="X165" s="97">
        <f t="shared" si="17"/>
        <v>10</v>
      </c>
      <c r="Y165" s="153">
        <f t="shared" si="16"/>
        <v>1</v>
      </c>
    </row>
    <row r="166" spans="1:25" ht="102" customHeight="1" x14ac:dyDescent="0.25">
      <c r="A166" s="2">
        <v>161</v>
      </c>
      <c r="B166" s="143" t="s">
        <v>288</v>
      </c>
      <c r="C166" s="49" t="s">
        <v>759</v>
      </c>
      <c r="D166" s="123" t="s">
        <v>331</v>
      </c>
      <c r="E166" s="123" t="s">
        <v>348</v>
      </c>
      <c r="F166" s="123" t="s">
        <v>349</v>
      </c>
      <c r="G166" s="123" t="s">
        <v>770</v>
      </c>
      <c r="H166" s="123" t="s">
        <v>771</v>
      </c>
      <c r="I166" s="142" t="s">
        <v>74</v>
      </c>
      <c r="J166" s="142" t="s">
        <v>16</v>
      </c>
      <c r="K166" s="70">
        <v>603620</v>
      </c>
      <c r="L166" s="70">
        <v>518759</v>
      </c>
      <c r="M166" s="27">
        <v>555878</v>
      </c>
      <c r="N166" s="70">
        <v>588426</v>
      </c>
      <c r="O166" s="70">
        <v>2266683</v>
      </c>
      <c r="P166" s="70">
        <v>603620</v>
      </c>
      <c r="Q166" s="49" t="s">
        <v>772</v>
      </c>
      <c r="R166" s="70">
        <v>518759</v>
      </c>
      <c r="S166" s="49" t="s">
        <v>773</v>
      </c>
      <c r="T166" s="70">
        <v>555878</v>
      </c>
      <c r="U166" s="49" t="s">
        <v>774</v>
      </c>
      <c r="V166" s="97">
        <v>232038</v>
      </c>
      <c r="W166" s="49" t="s">
        <v>775</v>
      </c>
      <c r="X166" s="97">
        <f t="shared" si="17"/>
        <v>1910295</v>
      </c>
      <c r="Y166" s="153">
        <f t="shared" ref="Y166:Y184" si="18">X166/O166</f>
        <v>0.84277113297271833</v>
      </c>
    </row>
    <row r="167" spans="1:25" ht="102" customHeight="1" x14ac:dyDescent="0.25">
      <c r="A167" s="2">
        <v>162</v>
      </c>
      <c r="B167" s="143" t="s">
        <v>288</v>
      </c>
      <c r="C167" s="49" t="s">
        <v>759</v>
      </c>
      <c r="D167" s="123" t="s">
        <v>552</v>
      </c>
      <c r="E167" s="123" t="s">
        <v>305</v>
      </c>
      <c r="F167" s="123" t="s">
        <v>332</v>
      </c>
      <c r="G167" s="123" t="s">
        <v>755</v>
      </c>
      <c r="H167" s="123" t="s">
        <v>776</v>
      </c>
      <c r="I167" s="142" t="s">
        <v>74</v>
      </c>
      <c r="J167" s="142" t="s">
        <v>16</v>
      </c>
      <c r="K167" s="49">
        <v>327</v>
      </c>
      <c r="L167" s="49">
        <v>335</v>
      </c>
      <c r="M167" s="14">
        <v>268</v>
      </c>
      <c r="N167" s="49">
        <v>200</v>
      </c>
      <c r="O167" s="70">
        <v>1130</v>
      </c>
      <c r="P167" s="49">
        <v>327</v>
      </c>
      <c r="Q167" s="49" t="s">
        <v>777</v>
      </c>
      <c r="R167" s="91">
        <v>335</v>
      </c>
      <c r="S167" s="49" t="s">
        <v>778</v>
      </c>
      <c r="T167" s="91">
        <v>268</v>
      </c>
      <c r="U167" s="49" t="s">
        <v>779</v>
      </c>
      <c r="V167" s="91">
        <v>85</v>
      </c>
      <c r="W167" s="49" t="s">
        <v>780</v>
      </c>
      <c r="X167" s="97">
        <f t="shared" si="17"/>
        <v>1015</v>
      </c>
      <c r="Y167" s="153">
        <f t="shared" si="18"/>
        <v>0.89823008849557517</v>
      </c>
    </row>
    <row r="168" spans="1:25" ht="102" customHeight="1" x14ac:dyDescent="0.25">
      <c r="A168" s="2">
        <v>163</v>
      </c>
      <c r="B168" s="143" t="s">
        <v>288</v>
      </c>
      <c r="C168" s="76" t="s">
        <v>759</v>
      </c>
      <c r="D168" s="123" t="s">
        <v>380</v>
      </c>
      <c r="E168" s="123" t="s">
        <v>360</v>
      </c>
      <c r="F168" s="123" t="s">
        <v>416</v>
      </c>
      <c r="G168" s="123" t="s">
        <v>781</v>
      </c>
      <c r="H168" s="123" t="s">
        <v>782</v>
      </c>
      <c r="I168" s="142" t="s">
        <v>74</v>
      </c>
      <c r="J168" s="142" t="s">
        <v>16</v>
      </c>
      <c r="K168" s="49">
        <v>1</v>
      </c>
      <c r="L168" s="14">
        <v>0.83</v>
      </c>
      <c r="M168" s="49">
        <v>0</v>
      </c>
      <c r="N168" s="49">
        <v>0</v>
      </c>
      <c r="O168" s="49">
        <v>1.83</v>
      </c>
      <c r="P168" s="49">
        <v>1</v>
      </c>
      <c r="Q168" s="49" t="s">
        <v>957</v>
      </c>
      <c r="R168" s="49">
        <v>0.83</v>
      </c>
      <c r="S168" s="49" t="s">
        <v>783</v>
      </c>
      <c r="T168" s="49">
        <v>0</v>
      </c>
      <c r="U168" s="49" t="s">
        <v>16</v>
      </c>
      <c r="V168" s="91">
        <v>0</v>
      </c>
      <c r="W168" s="49" t="s">
        <v>16</v>
      </c>
      <c r="X168" s="97">
        <f t="shared" si="17"/>
        <v>1.83</v>
      </c>
      <c r="Y168" s="153">
        <f t="shared" si="18"/>
        <v>1</v>
      </c>
    </row>
    <row r="169" spans="1:25" ht="102" customHeight="1" x14ac:dyDescent="0.25">
      <c r="A169" s="2">
        <v>164</v>
      </c>
      <c r="B169" s="143" t="s">
        <v>288</v>
      </c>
      <c r="C169" s="49" t="s">
        <v>784</v>
      </c>
      <c r="D169" s="123" t="s">
        <v>785</v>
      </c>
      <c r="E169" s="123" t="s">
        <v>431</v>
      </c>
      <c r="F169" s="123" t="s">
        <v>442</v>
      </c>
      <c r="G169" s="123" t="s">
        <v>786</v>
      </c>
      <c r="H169" s="123" t="s">
        <v>787</v>
      </c>
      <c r="I169" s="142" t="s">
        <v>74</v>
      </c>
      <c r="J169" s="142" t="s">
        <v>16</v>
      </c>
      <c r="K169" s="91">
        <v>0</v>
      </c>
      <c r="L169" s="91">
        <v>15</v>
      </c>
      <c r="M169" s="49">
        <v>15</v>
      </c>
      <c r="N169" s="49">
        <v>15</v>
      </c>
      <c r="O169" s="73">
        <v>45</v>
      </c>
      <c r="P169" s="49">
        <v>0</v>
      </c>
      <c r="Q169" s="49" t="s">
        <v>16</v>
      </c>
      <c r="R169" s="91">
        <v>15</v>
      </c>
      <c r="S169" s="49" t="s">
        <v>788</v>
      </c>
      <c r="T169" s="91">
        <v>15</v>
      </c>
      <c r="U169" s="25" t="s">
        <v>789</v>
      </c>
      <c r="V169" s="91">
        <v>0</v>
      </c>
      <c r="W169" s="49" t="s">
        <v>790</v>
      </c>
      <c r="X169" s="97">
        <f t="shared" si="17"/>
        <v>30</v>
      </c>
      <c r="Y169" s="153">
        <f t="shared" si="18"/>
        <v>0.66666666666666663</v>
      </c>
    </row>
    <row r="170" spans="1:25" ht="102" customHeight="1" x14ac:dyDescent="0.25">
      <c r="A170" s="2">
        <v>165</v>
      </c>
      <c r="B170" s="143" t="s">
        <v>288</v>
      </c>
      <c r="C170" s="49" t="s">
        <v>784</v>
      </c>
      <c r="D170" s="123" t="s">
        <v>785</v>
      </c>
      <c r="E170" s="123" t="s">
        <v>431</v>
      </c>
      <c r="F170" s="123" t="s">
        <v>442</v>
      </c>
      <c r="G170" s="123" t="s">
        <v>786</v>
      </c>
      <c r="H170" s="123" t="s">
        <v>791</v>
      </c>
      <c r="I170" s="142" t="s">
        <v>74</v>
      </c>
      <c r="J170" s="142" t="s">
        <v>16</v>
      </c>
      <c r="K170" s="91">
        <v>457</v>
      </c>
      <c r="L170" s="91">
        <v>0</v>
      </c>
      <c r="M170" s="29">
        <v>250</v>
      </c>
      <c r="N170" s="25">
        <v>223</v>
      </c>
      <c r="O170" s="78">
        <v>930</v>
      </c>
      <c r="P170" s="49">
        <v>457</v>
      </c>
      <c r="Q170" s="49" t="s">
        <v>792</v>
      </c>
      <c r="R170" s="91">
        <v>0</v>
      </c>
      <c r="S170" s="49" t="s">
        <v>16</v>
      </c>
      <c r="T170" s="91">
        <v>178</v>
      </c>
      <c r="U170" s="49" t="s">
        <v>793</v>
      </c>
      <c r="V170" s="91">
        <v>0</v>
      </c>
      <c r="W170" s="49" t="s">
        <v>794</v>
      </c>
      <c r="X170" s="97">
        <f t="shared" si="17"/>
        <v>635</v>
      </c>
      <c r="Y170" s="153">
        <f t="shared" si="18"/>
        <v>0.68279569892473113</v>
      </c>
    </row>
    <row r="171" spans="1:25" ht="102" customHeight="1" x14ac:dyDescent="0.25">
      <c r="A171" s="2">
        <v>166</v>
      </c>
      <c r="B171" s="143" t="s">
        <v>288</v>
      </c>
      <c r="C171" s="49" t="s">
        <v>784</v>
      </c>
      <c r="D171" s="123" t="s">
        <v>785</v>
      </c>
      <c r="E171" s="123" t="s">
        <v>431</v>
      </c>
      <c r="F171" s="123" t="s">
        <v>442</v>
      </c>
      <c r="G171" s="123" t="s">
        <v>786</v>
      </c>
      <c r="H171" s="123" t="s">
        <v>795</v>
      </c>
      <c r="I171" s="142" t="s">
        <v>74</v>
      </c>
      <c r="J171" s="142" t="s">
        <v>16</v>
      </c>
      <c r="K171" s="49">
        <v>0</v>
      </c>
      <c r="L171" s="49">
        <v>0</v>
      </c>
      <c r="M171" s="49">
        <v>0</v>
      </c>
      <c r="N171" s="49">
        <v>250</v>
      </c>
      <c r="O171" s="79">
        <v>250</v>
      </c>
      <c r="P171" s="49">
        <v>0</v>
      </c>
      <c r="Q171" s="49" t="s">
        <v>16</v>
      </c>
      <c r="R171" s="91">
        <v>0</v>
      </c>
      <c r="S171" s="49" t="s">
        <v>16</v>
      </c>
      <c r="T171" s="91">
        <v>0</v>
      </c>
      <c r="U171" s="49" t="s">
        <v>16</v>
      </c>
      <c r="V171" s="91">
        <v>0</v>
      </c>
      <c r="W171" s="49" t="s">
        <v>796</v>
      </c>
      <c r="X171" s="97">
        <f t="shared" si="17"/>
        <v>0</v>
      </c>
      <c r="Y171" s="153">
        <f t="shared" si="18"/>
        <v>0</v>
      </c>
    </row>
    <row r="172" spans="1:25" ht="102" customHeight="1" x14ac:dyDescent="0.25">
      <c r="A172" s="2">
        <v>167</v>
      </c>
      <c r="B172" s="143" t="s">
        <v>288</v>
      </c>
      <c r="C172" s="49" t="s">
        <v>784</v>
      </c>
      <c r="D172" s="123" t="s">
        <v>785</v>
      </c>
      <c r="E172" s="123" t="s">
        <v>431</v>
      </c>
      <c r="F172" s="123" t="s">
        <v>442</v>
      </c>
      <c r="G172" s="123" t="s">
        <v>786</v>
      </c>
      <c r="H172" s="123" t="s">
        <v>797</v>
      </c>
      <c r="I172" s="145" t="s">
        <v>74</v>
      </c>
      <c r="J172" s="142" t="s">
        <v>16</v>
      </c>
      <c r="K172" s="49">
        <v>50</v>
      </c>
      <c r="L172" s="49">
        <v>0</v>
      </c>
      <c r="M172" s="49">
        <v>310</v>
      </c>
      <c r="N172" s="49">
        <v>0</v>
      </c>
      <c r="O172" s="80">
        <v>360</v>
      </c>
      <c r="P172" s="49">
        <v>50</v>
      </c>
      <c r="Q172" s="49" t="s">
        <v>798</v>
      </c>
      <c r="R172" s="91">
        <v>0</v>
      </c>
      <c r="S172" s="49" t="s">
        <v>16</v>
      </c>
      <c r="T172" s="91">
        <v>310</v>
      </c>
      <c r="U172" s="49" t="s">
        <v>799</v>
      </c>
      <c r="V172" s="91">
        <v>0</v>
      </c>
      <c r="W172" s="49" t="s">
        <v>16</v>
      </c>
      <c r="X172" s="97">
        <f t="shared" si="17"/>
        <v>360</v>
      </c>
      <c r="Y172" s="153">
        <f t="shared" si="18"/>
        <v>1</v>
      </c>
    </row>
    <row r="173" spans="1:25" ht="102" customHeight="1" x14ac:dyDescent="0.25">
      <c r="A173" s="2">
        <v>168</v>
      </c>
      <c r="B173" s="143" t="s">
        <v>288</v>
      </c>
      <c r="C173" s="49" t="s">
        <v>784</v>
      </c>
      <c r="D173" s="123" t="s">
        <v>785</v>
      </c>
      <c r="E173" s="123" t="s">
        <v>431</v>
      </c>
      <c r="F173" s="123" t="s">
        <v>442</v>
      </c>
      <c r="G173" s="123" t="s">
        <v>786</v>
      </c>
      <c r="H173" s="118" t="s">
        <v>800</v>
      </c>
      <c r="I173" s="142" t="s">
        <v>20</v>
      </c>
      <c r="J173" s="146" t="s">
        <v>16</v>
      </c>
      <c r="K173" s="55">
        <v>1</v>
      </c>
      <c r="L173" s="49">
        <v>0</v>
      </c>
      <c r="M173" s="101">
        <v>1</v>
      </c>
      <c r="N173" s="101">
        <v>1</v>
      </c>
      <c r="O173" s="81">
        <v>1</v>
      </c>
      <c r="P173" s="55">
        <v>1</v>
      </c>
      <c r="Q173" s="49" t="s">
        <v>801</v>
      </c>
      <c r="R173" s="91">
        <v>0</v>
      </c>
      <c r="S173" s="49" t="s">
        <v>16</v>
      </c>
      <c r="T173" s="101">
        <v>0.43</v>
      </c>
      <c r="U173" s="49" t="s">
        <v>802</v>
      </c>
      <c r="V173" s="101">
        <v>0.35</v>
      </c>
      <c r="W173" s="49" t="s">
        <v>803</v>
      </c>
      <c r="X173" s="101">
        <f>AVERAGE(P173,T173,V173)</f>
        <v>0.59333333333333327</v>
      </c>
      <c r="Y173" s="153">
        <f t="shared" si="18"/>
        <v>0.59333333333333327</v>
      </c>
    </row>
    <row r="174" spans="1:25" ht="102" customHeight="1" x14ac:dyDescent="0.25">
      <c r="A174" s="2">
        <v>169</v>
      </c>
      <c r="B174" s="143" t="s">
        <v>288</v>
      </c>
      <c r="C174" s="49" t="s">
        <v>784</v>
      </c>
      <c r="D174" s="123" t="s">
        <v>785</v>
      </c>
      <c r="E174" s="123" t="s">
        <v>348</v>
      </c>
      <c r="F174" s="123" t="s">
        <v>349</v>
      </c>
      <c r="G174" s="123" t="s">
        <v>804</v>
      </c>
      <c r="H174" s="123" t="s">
        <v>805</v>
      </c>
      <c r="I174" s="147" t="s">
        <v>74</v>
      </c>
      <c r="J174" s="142" t="s">
        <v>16</v>
      </c>
      <c r="K174" s="49">
        <v>4</v>
      </c>
      <c r="L174" s="49">
        <v>4</v>
      </c>
      <c r="M174" s="49">
        <v>4</v>
      </c>
      <c r="N174" s="91">
        <v>7</v>
      </c>
      <c r="O174" s="49">
        <v>19</v>
      </c>
      <c r="P174" s="49">
        <v>4</v>
      </c>
      <c r="Q174" s="49" t="s">
        <v>806</v>
      </c>
      <c r="R174" s="91">
        <v>4</v>
      </c>
      <c r="S174" s="49" t="s">
        <v>807</v>
      </c>
      <c r="T174" s="91">
        <v>4</v>
      </c>
      <c r="U174" s="49" t="s">
        <v>808</v>
      </c>
      <c r="V174" s="91">
        <v>0</v>
      </c>
      <c r="W174" s="49" t="s">
        <v>809</v>
      </c>
      <c r="X174" s="91">
        <f>P174+R174+T174+V174</f>
        <v>12</v>
      </c>
      <c r="Y174" s="153">
        <f t="shared" si="18"/>
        <v>0.63157894736842102</v>
      </c>
    </row>
    <row r="175" spans="1:25" ht="102" customHeight="1" x14ac:dyDescent="0.25">
      <c r="A175" s="2">
        <v>170</v>
      </c>
      <c r="B175" s="143" t="s">
        <v>288</v>
      </c>
      <c r="C175" s="49" t="s">
        <v>784</v>
      </c>
      <c r="D175" s="123" t="s">
        <v>785</v>
      </c>
      <c r="E175" s="123" t="s">
        <v>291</v>
      </c>
      <c r="F175" s="123" t="s">
        <v>325</v>
      </c>
      <c r="G175" s="123" t="s">
        <v>810</v>
      </c>
      <c r="H175" s="123" t="s">
        <v>811</v>
      </c>
      <c r="I175" s="147" t="s">
        <v>74</v>
      </c>
      <c r="J175" s="142" t="s">
        <v>16</v>
      </c>
      <c r="K175" s="49">
        <v>12</v>
      </c>
      <c r="L175" s="49">
        <v>0</v>
      </c>
      <c r="M175" s="49">
        <v>15</v>
      </c>
      <c r="N175" s="91">
        <v>10</v>
      </c>
      <c r="O175" s="78">
        <v>37</v>
      </c>
      <c r="P175" s="49">
        <v>12</v>
      </c>
      <c r="Q175" s="49" t="s">
        <v>812</v>
      </c>
      <c r="R175" s="91">
        <v>0</v>
      </c>
      <c r="S175" s="49" t="s">
        <v>16</v>
      </c>
      <c r="T175" s="91">
        <v>15</v>
      </c>
      <c r="U175" s="49" t="s">
        <v>813</v>
      </c>
      <c r="V175" s="91">
        <v>19</v>
      </c>
      <c r="W175" s="49" t="s">
        <v>814</v>
      </c>
      <c r="X175" s="91">
        <f t="shared" ref="X175:X184" si="19">P175+R175+T175+V175</f>
        <v>46</v>
      </c>
      <c r="Y175" s="153">
        <f t="shared" si="18"/>
        <v>1.2432432432432432</v>
      </c>
    </row>
    <row r="176" spans="1:25" ht="102" customHeight="1" x14ac:dyDescent="0.25">
      <c r="A176" s="2">
        <v>171</v>
      </c>
      <c r="B176" s="143" t="s">
        <v>288</v>
      </c>
      <c r="C176" s="49" t="s">
        <v>784</v>
      </c>
      <c r="D176" s="123" t="s">
        <v>785</v>
      </c>
      <c r="E176" s="123" t="s">
        <v>317</v>
      </c>
      <c r="F176" s="123" t="s">
        <v>342</v>
      </c>
      <c r="G176" s="123" t="s">
        <v>810</v>
      </c>
      <c r="H176" s="123" t="s">
        <v>815</v>
      </c>
      <c r="I176" s="147" t="s">
        <v>74</v>
      </c>
      <c r="J176" s="142" t="s">
        <v>16</v>
      </c>
      <c r="K176" s="49">
        <v>0</v>
      </c>
      <c r="L176" s="49">
        <v>0</v>
      </c>
      <c r="M176" s="49">
        <v>0</v>
      </c>
      <c r="N176" s="91">
        <v>300</v>
      </c>
      <c r="O176" s="78">
        <v>300</v>
      </c>
      <c r="P176" s="49">
        <v>0</v>
      </c>
      <c r="Q176" s="49" t="s">
        <v>16</v>
      </c>
      <c r="R176" s="91">
        <v>0</v>
      </c>
      <c r="S176" s="49" t="s">
        <v>16</v>
      </c>
      <c r="T176" s="91">
        <v>0</v>
      </c>
      <c r="U176" s="49" t="s">
        <v>16</v>
      </c>
      <c r="V176" s="91">
        <v>74</v>
      </c>
      <c r="W176" s="49" t="s">
        <v>816</v>
      </c>
      <c r="X176" s="91">
        <f t="shared" si="19"/>
        <v>74</v>
      </c>
      <c r="Y176" s="153">
        <f t="shared" si="18"/>
        <v>0.24666666666666667</v>
      </c>
    </row>
    <row r="177" spans="1:25" ht="102" customHeight="1" x14ac:dyDescent="0.25">
      <c r="A177" s="2">
        <v>172</v>
      </c>
      <c r="B177" s="143" t="s">
        <v>288</v>
      </c>
      <c r="C177" s="49" t="s">
        <v>784</v>
      </c>
      <c r="D177" s="123" t="s">
        <v>785</v>
      </c>
      <c r="E177" s="123" t="s">
        <v>291</v>
      </c>
      <c r="F177" s="123" t="s">
        <v>292</v>
      </c>
      <c r="G177" s="123" t="s">
        <v>817</v>
      </c>
      <c r="H177" s="123" t="s">
        <v>818</v>
      </c>
      <c r="I177" s="147" t="s">
        <v>74</v>
      </c>
      <c r="J177" s="142" t="s">
        <v>16</v>
      </c>
      <c r="K177" s="49">
        <v>1</v>
      </c>
      <c r="L177" s="49">
        <v>0</v>
      </c>
      <c r="M177" s="49">
        <v>0</v>
      </c>
      <c r="N177" s="49">
        <v>0</v>
      </c>
      <c r="O177" s="82">
        <v>1</v>
      </c>
      <c r="P177" s="49">
        <v>1</v>
      </c>
      <c r="Q177" s="49" t="s">
        <v>819</v>
      </c>
      <c r="R177" s="91">
        <v>0</v>
      </c>
      <c r="S177" s="49" t="s">
        <v>16</v>
      </c>
      <c r="T177" s="91">
        <v>0</v>
      </c>
      <c r="U177" s="49" t="s">
        <v>16</v>
      </c>
      <c r="V177" s="91">
        <v>0</v>
      </c>
      <c r="W177" s="49" t="s">
        <v>16</v>
      </c>
      <c r="X177" s="91">
        <f t="shared" si="19"/>
        <v>1</v>
      </c>
      <c r="Y177" s="153">
        <f t="shared" si="18"/>
        <v>1</v>
      </c>
    </row>
    <row r="178" spans="1:25" ht="102" customHeight="1" x14ac:dyDescent="0.25">
      <c r="A178" s="2">
        <v>173</v>
      </c>
      <c r="B178" s="143" t="s">
        <v>288</v>
      </c>
      <c r="C178" s="49" t="s">
        <v>784</v>
      </c>
      <c r="D178" s="123" t="s">
        <v>785</v>
      </c>
      <c r="E178" s="123" t="s">
        <v>291</v>
      </c>
      <c r="F178" s="123" t="s">
        <v>292</v>
      </c>
      <c r="G178" s="123" t="s">
        <v>817</v>
      </c>
      <c r="H178" s="123" t="s">
        <v>820</v>
      </c>
      <c r="I178" s="147" t="s">
        <v>74</v>
      </c>
      <c r="J178" s="142" t="s">
        <v>16</v>
      </c>
      <c r="K178" s="49">
        <v>0</v>
      </c>
      <c r="L178" s="49">
        <v>1</v>
      </c>
      <c r="M178" s="49">
        <v>0</v>
      </c>
      <c r="N178" s="91">
        <v>0</v>
      </c>
      <c r="O178" s="83">
        <v>1</v>
      </c>
      <c r="P178" s="49">
        <v>0</v>
      </c>
      <c r="Q178" s="49" t="s">
        <v>16</v>
      </c>
      <c r="R178" s="91">
        <v>1</v>
      </c>
      <c r="S178" s="49" t="s">
        <v>821</v>
      </c>
      <c r="T178" s="91">
        <v>0</v>
      </c>
      <c r="U178" s="49" t="s">
        <v>16</v>
      </c>
      <c r="V178" s="91">
        <v>0</v>
      </c>
      <c r="W178" s="49" t="s">
        <v>16</v>
      </c>
      <c r="X178" s="91">
        <f t="shared" si="19"/>
        <v>1</v>
      </c>
      <c r="Y178" s="153">
        <f t="shared" si="18"/>
        <v>1</v>
      </c>
    </row>
    <row r="179" spans="1:25" ht="102" customHeight="1" x14ac:dyDescent="0.25">
      <c r="A179" s="2">
        <v>174</v>
      </c>
      <c r="B179" s="143" t="s">
        <v>288</v>
      </c>
      <c r="C179" s="49" t="s">
        <v>784</v>
      </c>
      <c r="D179" s="123" t="s">
        <v>785</v>
      </c>
      <c r="E179" s="123" t="s">
        <v>291</v>
      </c>
      <c r="F179" s="123" t="s">
        <v>292</v>
      </c>
      <c r="G179" s="123" t="s">
        <v>817</v>
      </c>
      <c r="H179" s="123" t="s">
        <v>822</v>
      </c>
      <c r="I179" s="147" t="s">
        <v>74</v>
      </c>
      <c r="J179" s="142" t="s">
        <v>16</v>
      </c>
      <c r="K179" s="49">
        <v>1</v>
      </c>
      <c r="L179" s="49">
        <v>0</v>
      </c>
      <c r="M179" s="49">
        <v>0</v>
      </c>
      <c r="N179" s="49">
        <v>0</v>
      </c>
      <c r="O179" s="49">
        <v>1</v>
      </c>
      <c r="P179" s="49">
        <v>1</v>
      </c>
      <c r="Q179" s="49" t="s">
        <v>823</v>
      </c>
      <c r="R179" s="91">
        <v>0</v>
      </c>
      <c r="S179" s="49" t="s">
        <v>16</v>
      </c>
      <c r="T179" s="91">
        <v>0</v>
      </c>
      <c r="U179" s="49" t="s">
        <v>16</v>
      </c>
      <c r="V179" s="91">
        <v>0</v>
      </c>
      <c r="W179" s="49" t="s">
        <v>16</v>
      </c>
      <c r="X179" s="91">
        <f t="shared" si="19"/>
        <v>1</v>
      </c>
      <c r="Y179" s="153">
        <f t="shared" si="18"/>
        <v>1</v>
      </c>
    </row>
    <row r="180" spans="1:25" ht="102" customHeight="1" x14ac:dyDescent="0.25">
      <c r="A180" s="2">
        <v>175</v>
      </c>
      <c r="B180" s="143" t="s">
        <v>288</v>
      </c>
      <c r="C180" s="49" t="s">
        <v>784</v>
      </c>
      <c r="D180" s="123" t="s">
        <v>785</v>
      </c>
      <c r="E180" s="123" t="s">
        <v>291</v>
      </c>
      <c r="F180" s="123" t="s">
        <v>298</v>
      </c>
      <c r="G180" s="123" t="s">
        <v>824</v>
      </c>
      <c r="H180" s="123" t="s">
        <v>825</v>
      </c>
      <c r="I180" s="147" t="s">
        <v>74</v>
      </c>
      <c r="J180" s="142" t="s">
        <v>16</v>
      </c>
      <c r="K180" s="70">
        <v>2374</v>
      </c>
      <c r="L180" s="70">
        <v>2796</v>
      </c>
      <c r="M180" s="70">
        <v>1500</v>
      </c>
      <c r="N180" s="97">
        <v>1000</v>
      </c>
      <c r="O180" s="70">
        <v>7670</v>
      </c>
      <c r="P180" s="70">
        <v>2374</v>
      </c>
      <c r="Q180" s="49" t="s">
        <v>826</v>
      </c>
      <c r="R180" s="97">
        <v>2796</v>
      </c>
      <c r="S180" s="49" t="s">
        <v>827</v>
      </c>
      <c r="T180" s="97">
        <v>1598</v>
      </c>
      <c r="U180" s="49" t="s">
        <v>828</v>
      </c>
      <c r="V180" s="91">
        <v>53</v>
      </c>
      <c r="W180" s="49" t="s">
        <v>829</v>
      </c>
      <c r="X180" s="97">
        <f t="shared" si="19"/>
        <v>6821</v>
      </c>
      <c r="Y180" s="153">
        <f t="shared" si="18"/>
        <v>0.8893089960886571</v>
      </c>
    </row>
    <row r="181" spans="1:25" ht="102" customHeight="1" x14ac:dyDescent="0.25">
      <c r="A181" s="2">
        <v>176</v>
      </c>
      <c r="B181" s="143" t="s">
        <v>288</v>
      </c>
      <c r="C181" s="34" t="s">
        <v>784</v>
      </c>
      <c r="D181" s="123" t="s">
        <v>16</v>
      </c>
      <c r="E181" s="123" t="s">
        <v>16</v>
      </c>
      <c r="F181" s="123" t="s">
        <v>16</v>
      </c>
      <c r="G181" s="123" t="s">
        <v>16</v>
      </c>
      <c r="H181" s="123" t="s">
        <v>830</v>
      </c>
      <c r="I181" s="147" t="s">
        <v>74</v>
      </c>
      <c r="J181" s="142" t="s">
        <v>16</v>
      </c>
      <c r="K181" s="34">
        <v>0</v>
      </c>
      <c r="L181" s="34">
        <v>0</v>
      </c>
      <c r="M181" s="34">
        <v>0</v>
      </c>
      <c r="N181" s="84">
        <v>40</v>
      </c>
      <c r="O181" s="84">
        <v>40</v>
      </c>
      <c r="P181" s="49">
        <v>0</v>
      </c>
      <c r="Q181" s="49" t="s">
        <v>16</v>
      </c>
      <c r="R181" s="91">
        <v>0</v>
      </c>
      <c r="S181" s="49" t="s">
        <v>16</v>
      </c>
      <c r="T181" s="91">
        <v>0</v>
      </c>
      <c r="U181" s="49" t="s">
        <v>16</v>
      </c>
      <c r="V181" s="91">
        <v>0</v>
      </c>
      <c r="W181" s="49" t="s">
        <v>958</v>
      </c>
      <c r="X181" s="91">
        <f t="shared" si="19"/>
        <v>0</v>
      </c>
      <c r="Y181" s="153">
        <f t="shared" si="18"/>
        <v>0</v>
      </c>
    </row>
    <row r="182" spans="1:25" ht="102" customHeight="1" x14ac:dyDescent="0.25">
      <c r="A182" s="2">
        <v>177</v>
      </c>
      <c r="B182" s="143" t="s">
        <v>288</v>
      </c>
      <c r="C182" s="34" t="s">
        <v>784</v>
      </c>
      <c r="D182" s="123" t="s">
        <v>290</v>
      </c>
      <c r="E182" s="123" t="s">
        <v>291</v>
      </c>
      <c r="F182" s="123" t="s">
        <v>298</v>
      </c>
      <c r="G182" s="123" t="s">
        <v>831</v>
      </c>
      <c r="H182" s="123" t="s">
        <v>832</v>
      </c>
      <c r="I182" s="147" t="s">
        <v>74</v>
      </c>
      <c r="J182" s="142" t="s">
        <v>16</v>
      </c>
      <c r="K182" s="34">
        <v>1</v>
      </c>
      <c r="L182" s="34">
        <v>0</v>
      </c>
      <c r="M182" s="34">
        <v>0</v>
      </c>
      <c r="N182" s="34">
        <v>0</v>
      </c>
      <c r="O182" s="34">
        <v>1</v>
      </c>
      <c r="P182" s="49">
        <v>1</v>
      </c>
      <c r="Q182" s="49" t="s">
        <v>833</v>
      </c>
      <c r="R182" s="91">
        <v>0</v>
      </c>
      <c r="S182" s="49" t="s">
        <v>16</v>
      </c>
      <c r="T182" s="91">
        <v>0</v>
      </c>
      <c r="U182" s="49" t="s">
        <v>16</v>
      </c>
      <c r="V182" s="91">
        <v>0</v>
      </c>
      <c r="W182" s="49" t="s">
        <v>16</v>
      </c>
      <c r="X182" s="91">
        <f t="shared" si="19"/>
        <v>1</v>
      </c>
      <c r="Y182" s="153">
        <f t="shared" si="18"/>
        <v>1</v>
      </c>
    </row>
    <row r="183" spans="1:25" ht="102" customHeight="1" x14ac:dyDescent="0.25">
      <c r="A183" s="2">
        <v>178</v>
      </c>
      <c r="B183" s="143" t="s">
        <v>288</v>
      </c>
      <c r="C183" s="34" t="s">
        <v>784</v>
      </c>
      <c r="D183" s="123" t="s">
        <v>331</v>
      </c>
      <c r="E183" s="123" t="s">
        <v>291</v>
      </c>
      <c r="F183" s="123" t="s">
        <v>298</v>
      </c>
      <c r="G183" s="123" t="s">
        <v>831</v>
      </c>
      <c r="H183" s="123" t="s">
        <v>834</v>
      </c>
      <c r="I183" s="147" t="s">
        <v>74</v>
      </c>
      <c r="J183" s="142" t="s">
        <v>16</v>
      </c>
      <c r="K183" s="34">
        <v>4</v>
      </c>
      <c r="L183" s="34">
        <v>8</v>
      </c>
      <c r="M183" s="34">
        <v>3</v>
      </c>
      <c r="N183" s="34">
        <v>1</v>
      </c>
      <c r="O183" s="34">
        <v>16</v>
      </c>
      <c r="P183" s="49">
        <v>4</v>
      </c>
      <c r="Q183" s="49" t="s">
        <v>835</v>
      </c>
      <c r="R183" s="91">
        <v>8</v>
      </c>
      <c r="S183" s="49" t="s">
        <v>836</v>
      </c>
      <c r="T183" s="107">
        <v>3</v>
      </c>
      <c r="U183" s="14" t="s">
        <v>837</v>
      </c>
      <c r="V183" s="91">
        <v>1</v>
      </c>
      <c r="W183" s="49" t="s">
        <v>838</v>
      </c>
      <c r="X183" s="91">
        <f t="shared" si="19"/>
        <v>16</v>
      </c>
      <c r="Y183" s="153">
        <f t="shared" si="18"/>
        <v>1</v>
      </c>
    </row>
    <row r="184" spans="1:25" ht="102" customHeight="1" x14ac:dyDescent="0.25">
      <c r="A184" s="2">
        <v>179</v>
      </c>
      <c r="B184" s="143" t="s">
        <v>288</v>
      </c>
      <c r="C184" s="34" t="s">
        <v>784</v>
      </c>
      <c r="D184" s="123" t="s">
        <v>290</v>
      </c>
      <c r="E184" s="123" t="s">
        <v>291</v>
      </c>
      <c r="F184" s="123" t="s">
        <v>298</v>
      </c>
      <c r="G184" s="123" t="s">
        <v>831</v>
      </c>
      <c r="H184" s="123" t="s">
        <v>839</v>
      </c>
      <c r="I184" s="147" t="s">
        <v>74</v>
      </c>
      <c r="J184" s="142" t="s">
        <v>16</v>
      </c>
      <c r="K184" s="34">
        <v>494</v>
      </c>
      <c r="L184" s="34">
        <v>760</v>
      </c>
      <c r="M184" s="61">
        <v>1146</v>
      </c>
      <c r="N184" s="61">
        <v>800</v>
      </c>
      <c r="O184" s="61">
        <v>3200</v>
      </c>
      <c r="P184" s="49">
        <v>494</v>
      </c>
      <c r="Q184" s="49" t="s">
        <v>840</v>
      </c>
      <c r="R184" s="91">
        <v>760</v>
      </c>
      <c r="S184" s="49" t="s">
        <v>841</v>
      </c>
      <c r="T184" s="91">
        <v>862</v>
      </c>
      <c r="U184" s="49" t="s">
        <v>842</v>
      </c>
      <c r="V184" s="91">
        <v>456</v>
      </c>
      <c r="W184" s="49" t="s">
        <v>843</v>
      </c>
      <c r="X184" s="97">
        <f t="shared" si="19"/>
        <v>2572</v>
      </c>
      <c r="Y184" s="153">
        <f t="shared" si="18"/>
        <v>0.80374999999999996</v>
      </c>
    </row>
    <row r="185" spans="1:25" x14ac:dyDescent="0.25"/>
  </sheetData>
  <mergeCells count="7">
    <mergeCell ref="A2:Y2"/>
    <mergeCell ref="X4:X5"/>
    <mergeCell ref="Y4:Y5"/>
    <mergeCell ref="P4:Q4"/>
    <mergeCell ref="R4:S4"/>
    <mergeCell ref="T4:U4"/>
    <mergeCell ref="V4:W4"/>
  </mergeCells>
  <dataValidations count="1">
    <dataValidation type="list" allowBlank="1" showInputMessage="1" showErrorMessage="1" sqref="D32:E32 D6:E23" xr:uid="{3A4A7EF9-5C0C-44AB-90D6-97717ABFEDFC}">
      <formula1>INDIRECT(#REF!)</formula1>
    </dataValidation>
  </dataValidations>
  <pageMargins left="0.7" right="0.7" top="0.75" bottom="0.75" header="0.3" footer="0.3"/>
  <pageSetup orientation="portrait"/>
  <ignoredErrors>
    <ignoredError sqref="O12:O184"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7A1A73-C8EF-4C68-9E4F-7DFA7C188401}">
  <ds:schemaRefs>
    <ds:schemaRef ds:uri="http://schemas.microsoft.com/sharepoint/v3/contenttype/forms"/>
  </ds:schemaRefs>
</ds:datastoreItem>
</file>

<file path=customXml/itemProps2.xml><?xml version="1.0" encoding="utf-8"?>
<ds:datastoreItem xmlns:ds="http://schemas.openxmlformats.org/officeDocument/2006/customXml" ds:itemID="{6369E607-5B4D-4DFA-8F2E-78E3E795470E}">
  <ds:schemaRefs>
    <ds:schemaRef ds:uri="http://schemas.microsoft.com/office/2006/metadata/properties"/>
    <ds:schemaRef ds:uri="http://schemas.microsoft.com/office/infopath/2007/PartnerControls"/>
    <ds:schemaRef ds:uri="7763b003-6492-4a96-aa7b-6f59c6e3eb08"/>
    <ds:schemaRef ds:uri="4262d9d4-a6f5-4694-a4b6-0505d1a8a92e"/>
  </ds:schemaRefs>
</ds:datastoreItem>
</file>

<file path=customXml/itemProps3.xml><?xml version="1.0" encoding="utf-8"?>
<ds:datastoreItem xmlns:ds="http://schemas.openxmlformats.org/officeDocument/2006/customXml" ds:itemID="{97919E8A-C454-4FA1-83E5-86E112AAEF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Estretégico Sectorial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Grupo Planeación Estratégica y Seguimiento</dc:creator>
  <cp:keywords/>
  <dc:description/>
  <cp:lastModifiedBy>Yennifer Dayanna Castillo Murcia</cp:lastModifiedBy>
  <cp:revision/>
  <dcterms:created xsi:type="dcterms:W3CDTF">2024-11-25T15:11:52Z</dcterms:created>
  <dcterms:modified xsi:type="dcterms:W3CDTF">2026-08-26T12:24:57Z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y fmtid="{D5CDD505-2E9C-101B-9397-08002B2CF9AE}" pid="3" name="MediaServiceImageTags">
    <vt:lpwstr/>
  </property>
</Properties>
</file>